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 tabRatio="892"/>
  </bookViews>
  <sheets>
    <sheet name="附表4镇街项目明细" sheetId="4" r:id="rId1"/>
  </sheets>
  <definedNames>
    <definedName name="_xlnm._FilterDatabase" localSheetId="0" hidden="1">附表4镇街项目明细!$A$4:$O$241</definedName>
    <definedName name="_xlnm.Print_Titles" localSheetId="0">附表4镇街项目明细!$1:$4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J93" authorId="0">
      <text>
        <r>
          <rPr>
            <b/>
            <sz val="9"/>
            <rFont val="宋体"/>
            <charset val="134"/>
          </rPr>
          <t>Administrator:
监理费29800元，施工费（尾款）40.671262万元</t>
        </r>
      </text>
    </comment>
    <comment ref="J94" authorId="0">
      <text>
        <r>
          <rPr>
            <b/>
            <sz val="9"/>
            <rFont val="宋体"/>
            <charset val="134"/>
          </rPr>
          <t>Administrator:施工费尾款21.383883万元</t>
        </r>
      </text>
    </comment>
    <comment ref="J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尾款</t>
        </r>
      </text>
    </comment>
    <comment ref="J1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设计费13500元，监理费7800元，</t>
        </r>
      </text>
    </comment>
    <comment ref="J1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工程预算费8000元</t>
        </r>
      </text>
    </comment>
  </commentList>
</comments>
</file>

<file path=xl/sharedStrings.xml><?xml version="1.0" encoding="utf-8"?>
<sst xmlns="http://schemas.openxmlformats.org/spreadsheetml/2006/main" count="938" uniqueCount="336">
  <si>
    <t>新丰县2021年驻镇帮镇扶村资金项目完成情况统计表</t>
  </si>
  <si>
    <t xml:space="preserve">截止日期：2022年12月12日                                                                                                                                                   </t>
  </si>
  <si>
    <t>单位：万元</t>
  </si>
  <si>
    <t>序号</t>
  </si>
  <si>
    <t>项目名称</t>
  </si>
  <si>
    <t>资金类型</t>
  </si>
  <si>
    <t>责任单位</t>
  </si>
  <si>
    <t>项目金额</t>
  </si>
  <si>
    <t>项目当前进展（财审/立项/未开工/在建/已完工但未竣工决算/已竣工决算）</t>
  </si>
  <si>
    <t>已开工项目工程进度（%）</t>
  </si>
  <si>
    <t>资金支出</t>
  </si>
  <si>
    <t>资金支出率</t>
  </si>
  <si>
    <t>开工项目所处阶段及涉及金额</t>
  </si>
  <si>
    <t>项目完工时限(下一步计划、预计完成时间）</t>
  </si>
  <si>
    <t>备注</t>
  </si>
  <si>
    <t>项目已开工，业主单位应按合同约定或工程进度报账但未启动报账金额</t>
  </si>
  <si>
    <t>业主单位已按合同约定或工程进度填报资金申请待财政支付金额</t>
  </si>
  <si>
    <t>乡村振兴工作经费</t>
  </si>
  <si>
    <t>2021年县级</t>
  </si>
  <si>
    <t>丰城街道</t>
  </si>
  <si>
    <t>已竣工决算</t>
  </si>
  <si>
    <t>/</t>
  </si>
  <si>
    <t>拆违补偿</t>
  </si>
  <si>
    <t>驻镇帮镇扶村工作经费</t>
  </si>
  <si>
    <t>2021年市级</t>
  </si>
  <si>
    <t>在建</t>
  </si>
  <si>
    <t>紫城农贸仓库</t>
  </si>
  <si>
    <t>涧下蔬菜种植基地</t>
  </si>
  <si>
    <t>邹峒村公厕</t>
  </si>
  <si>
    <t>已完工但未竣工决算</t>
  </si>
  <si>
    <t>横坑新建白沥机耕桥</t>
  </si>
  <si>
    <t>松园俞屋灌溉渠</t>
  </si>
  <si>
    <t>城东灌溉水坝</t>
  </si>
  <si>
    <t>紫城村紫陂下、神背自来水工程</t>
  </si>
  <si>
    <t>大洞村5、6、7组自来水工程</t>
  </si>
  <si>
    <t>人居环境购买保洁设备费用</t>
  </si>
  <si>
    <t>文长村、邹峒村、双良村、横江村、龙文村、大洞村、涧下村、坳头村小型水利工程</t>
  </si>
  <si>
    <t>丰城街道乡村振兴五年规划费</t>
  </si>
  <si>
    <t>朱峒村公厕</t>
  </si>
  <si>
    <t>城东村池塘围栏</t>
  </si>
  <si>
    <t>一期和二期统合并，数据统一</t>
  </si>
  <si>
    <t>丰城街道党建促乡村振兴宣传/25个行政村</t>
  </si>
  <si>
    <t>丰城街道长陂村村委公厕</t>
  </si>
  <si>
    <t>紫城牛仔围篮球场</t>
  </si>
  <si>
    <t>邹峒村新建篮球场</t>
  </si>
  <si>
    <t>大洞村八组灌溉渠</t>
  </si>
  <si>
    <t>马头镇</t>
  </si>
  <si>
    <t>军二村饮水拦水坝工程</t>
  </si>
  <si>
    <t>2021年省级驻镇资金</t>
  </si>
  <si>
    <t>军二村山塘拦水坝工程</t>
  </si>
  <si>
    <t>军一村村道护墙工程</t>
  </si>
  <si>
    <t>军一村水渠护栏工程</t>
  </si>
  <si>
    <t>桐木山村重建旱坑桥项目</t>
  </si>
  <si>
    <t>军三村路灯工程</t>
  </si>
  <si>
    <t>雅坑村路灯工程</t>
  </si>
  <si>
    <t>雅坑村党群服务中心一期   （主体工程）工程</t>
  </si>
  <si>
    <t>雅盖村路灯工程</t>
  </si>
  <si>
    <t>水背村河堤工程</t>
  </si>
  <si>
    <t>水背村自来水工程</t>
  </si>
  <si>
    <t>寨下村抽水站</t>
  </si>
  <si>
    <t>湖塘村服务中心改建扩建工程</t>
  </si>
  <si>
    <t>湖塘村国道旁硬底化工程</t>
  </si>
  <si>
    <t>石角村路灯工程</t>
  </si>
  <si>
    <t>板岭下村路灯工程</t>
  </si>
  <si>
    <t>横岭村路灯工程</t>
  </si>
  <si>
    <t>横岭村裸露地面工程</t>
  </si>
  <si>
    <t>石角社区路灯工程</t>
  </si>
  <si>
    <t>石角社区水沟工程</t>
  </si>
  <si>
    <t>石角社区河堤工程</t>
  </si>
  <si>
    <t>文义村路灯工程</t>
  </si>
  <si>
    <t>路下村路灯工程</t>
  </si>
  <si>
    <t>岭头村路灯工程</t>
  </si>
  <si>
    <t>塘尾村塘尾坑主桥护栏维修工程</t>
  </si>
  <si>
    <t>科罗村公厕工程</t>
  </si>
  <si>
    <t>坪山村公厕工程</t>
  </si>
  <si>
    <t>马头社区沟渠维修工程</t>
  </si>
  <si>
    <t>马头镇政务服务大厅智慧信息化建设工程</t>
  </si>
  <si>
    <t>马头镇编制镇域乡村振兴前期规划</t>
  </si>
  <si>
    <t>2022.12.31</t>
  </si>
  <si>
    <t>2022年马头镇石角村谷楼堂小组路口扩建以及村标加固工程</t>
  </si>
  <si>
    <t>2021年东莞市级驻镇资金</t>
  </si>
  <si>
    <t>马头镇湖塘村水沟盖板工程</t>
  </si>
  <si>
    <t>2021年深圳市级驻镇资金</t>
  </si>
  <si>
    <t>马头镇石角社区河堤（二期）工程</t>
  </si>
  <si>
    <t>湾田村唐屋组饮用水工程</t>
  </si>
  <si>
    <t>罗陂村农田灌溉拦水坝工程</t>
  </si>
  <si>
    <t>2022年马头镇秀坑村公路防护栏及路口凹凸镜工程</t>
  </si>
  <si>
    <t>2022年马头镇秀田村排污渠盖板工程</t>
  </si>
  <si>
    <t>2022年马头镇雅坑村党群服务中心二期工程</t>
  </si>
  <si>
    <t>2021年韶关市级驻镇资金</t>
  </si>
  <si>
    <t>2022年马头镇马头社区下水道及路面铺设工程</t>
  </si>
  <si>
    <t>马头镇墟镇人行步道及排水路灯项目工程</t>
  </si>
  <si>
    <t>马头镇横岭村便民桥工程</t>
  </si>
  <si>
    <t>马头镇军三村护墙工程</t>
  </si>
  <si>
    <t>马头镇张田坑村公厕工程</t>
  </si>
  <si>
    <t>马头镇乌石岗村许屋坝便民桥改造工程</t>
  </si>
  <si>
    <t>2021年广州市级驻镇资金</t>
  </si>
  <si>
    <t>马头镇乡村振兴规划编制二期</t>
  </si>
  <si>
    <t>马头镇驻镇帮镇扶村工作经费</t>
  </si>
  <si>
    <t>马头镇科罗村排水沟及挡土墙</t>
  </si>
  <si>
    <t>马头镇军一村排水渠</t>
  </si>
  <si>
    <t>马头镇石角社区河堤护栏</t>
  </si>
  <si>
    <t>2021年深圳市级7、东莞市级驻镇资金5</t>
  </si>
  <si>
    <t>支出2021年深圳市级7、东莞市级驻镇资金4.64332</t>
  </si>
  <si>
    <t>马头镇三鸟市场</t>
  </si>
  <si>
    <t>2021年深圳市级10、东莞市级驻镇资金39</t>
  </si>
  <si>
    <t>支出2021年深圳市级10、东莞市级驻镇资金39</t>
  </si>
  <si>
    <t>横岭村便民桥工程(二期)</t>
  </si>
  <si>
    <t>横岭村岭背便民桥</t>
  </si>
  <si>
    <t>2021年深圳市级3、东莞市级驻镇资金4.5</t>
  </si>
  <si>
    <t>支出2021年深圳市级3万元、东莞市级驻镇资金4.26786</t>
  </si>
  <si>
    <t>湾田村水毁道路挡土墙</t>
  </si>
  <si>
    <t>军二村暗峝排水渠</t>
  </si>
  <si>
    <t>军三村自来水修缮</t>
  </si>
  <si>
    <t>科罗村竹园道路建设</t>
  </si>
  <si>
    <t>军一村党群服务中心修缮工程</t>
  </si>
  <si>
    <t>岭头村农田灌溉水管修复工程</t>
  </si>
  <si>
    <t>岭头村河提防护栏工程</t>
  </si>
  <si>
    <t>塘尾村防护栏工程</t>
  </si>
  <si>
    <t>水背村邹洞自来水损毁修复工程</t>
  </si>
  <si>
    <t>湖塘村大围组护栏工程</t>
  </si>
  <si>
    <t>梅坑镇镇村生活污水处理、生活垃圾处理环卫服务费</t>
  </si>
  <si>
    <t>2021年省级（驻镇）</t>
  </si>
  <si>
    <t>梅坑镇</t>
  </si>
  <si>
    <t>2021年省级乡村振兴驻镇帮镇扶村资金</t>
  </si>
  <si>
    <t>梅中村村内河两岸建设河道防护栏和有线路灯项目工程</t>
  </si>
  <si>
    <t>长坪村污水治理工程</t>
  </si>
  <si>
    <t>梅坑镇乡村振兴规划编制费</t>
  </si>
  <si>
    <t>小正片路灯亮化提升工程</t>
  </si>
  <si>
    <t>梅坑片路灯亮化提升工程</t>
  </si>
  <si>
    <t>加快拨付进度</t>
  </si>
  <si>
    <t>梅坑镇梅西咏荷产业基地乡村振兴驻镇帮镇扶村项目建设工程</t>
  </si>
  <si>
    <t>返贫监测</t>
  </si>
  <si>
    <t>促进工程进度</t>
  </si>
  <si>
    <t>2021年市级（驻镇）</t>
  </si>
  <si>
    <t>韶关市驻镇帮镇扶村资金</t>
  </si>
  <si>
    <t>五梅一张温泉经济带可研</t>
  </si>
  <si>
    <t>梅坑镇镇域乡村振兴规划二期</t>
  </si>
  <si>
    <t>张田村安全饮水工程（首期）</t>
  </si>
  <si>
    <t>农田灌溉水渠修复工程</t>
  </si>
  <si>
    <t xml:space="preserve">广州市驻镇帮镇扶村资金 </t>
  </si>
  <si>
    <t>圩镇自来水工程</t>
  </si>
  <si>
    <t xml:space="preserve">东莞市驻镇帮镇扶村资金 </t>
  </si>
  <si>
    <t>黄柏村农产品深加工生产车间建设项目（首期）</t>
  </si>
  <si>
    <t>梅坑镇政府大院环境整治提升项目</t>
  </si>
  <si>
    <t>梅坑圩镇环境补短板项目</t>
  </si>
  <si>
    <t>梅坑镇镇级党群服务中心配套设施补短板项目</t>
  </si>
  <si>
    <t>茶坑村群众蔬菜交易大棚平台</t>
  </si>
  <si>
    <t>梅中村四小园围栏、村标小公园建设项目</t>
  </si>
  <si>
    <t>梅坑镇乡村特色产业经济带道路配套设施提升项目（首期）</t>
  </si>
  <si>
    <t>深圳市驻镇帮镇扶村资金</t>
  </si>
  <si>
    <t>黄磜镇</t>
  </si>
  <si>
    <t>2021年黄磜镇雪梅村修建硬化路里程1100m</t>
  </si>
  <si>
    <t>已完工</t>
  </si>
  <si>
    <t>2021年黄磜镇雪梅村修筑政府广场两旁河道护墙项目</t>
  </si>
  <si>
    <t>2021年黄磜镇秋峒村自来水村村通工程</t>
  </si>
  <si>
    <t>2021年黄磜镇墟镇自来水村村通工程</t>
  </si>
  <si>
    <t>2021年三坑村农田灌溉水渠修复工程</t>
  </si>
  <si>
    <t>2021年黄磜镇高群村中共县委旧址修缮工程一期</t>
  </si>
  <si>
    <t>2021年黄磜镇雪峒村郑选民广场升级改造</t>
  </si>
  <si>
    <t>2021年黄磜镇雪峒村旅游大道太阳能路灯工程</t>
  </si>
  <si>
    <t>2021年黄磜镇镇域乡村振兴规划项目</t>
  </si>
  <si>
    <t>2021年韶关驻镇资金</t>
  </si>
  <si>
    <t>2022年12月份</t>
  </si>
  <si>
    <t>驻镇工作队工作经费</t>
  </si>
  <si>
    <t>2022年黄磜镇编制镇域乡村振兴前期规划/黄磜镇</t>
  </si>
  <si>
    <t>2022年黄磜镇茶叶产业园通信线路迁改工程/墟镇</t>
  </si>
  <si>
    <t>2022年黄磜镇人居环境整治设备购置/黄磜镇</t>
  </si>
  <si>
    <t>2022年黄磜镇墟镇提升通信线路整治项目/墟镇</t>
  </si>
  <si>
    <t>2021年东莞驻镇资金</t>
  </si>
  <si>
    <t>2022年黄磜镇腊味晾晒基地/西草村</t>
  </si>
  <si>
    <t>2022年黄磜镇乡村振兴数字建设/全镇各村</t>
  </si>
  <si>
    <t>2022年10月份</t>
  </si>
  <si>
    <t>2022年黄磜镇三坑村修护农田灌溉水渠/三坑村</t>
  </si>
  <si>
    <t>2021年深圳驻镇资金</t>
  </si>
  <si>
    <t>黄磜镇周边排水改造零星工程/墟镇</t>
  </si>
  <si>
    <t>未开工</t>
  </si>
  <si>
    <t>黄磜镇路面提升项目工程（二期）/墟镇</t>
  </si>
  <si>
    <t>黄磜红色之光宣传画册/黄磜镇</t>
  </si>
  <si>
    <t>雪梅村消防设施补短板工程/雪梅村</t>
  </si>
  <si>
    <t>建设中</t>
  </si>
  <si>
    <t>黄磜镇干部职工周转房/黄磜镇</t>
  </si>
  <si>
    <t>2023年10月份</t>
  </si>
  <si>
    <t>聘请乡村振兴法律顾问/黄磜镇</t>
  </si>
  <si>
    <t>长期</t>
  </si>
  <si>
    <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镇雪峒村党群服务中心提质工程/雪峒村</t>
    </r>
  </si>
  <si>
    <t>2023年2月份</t>
  </si>
  <si>
    <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镇雪峒村农田水渠建设工程/雪峒村</t>
    </r>
  </si>
  <si>
    <t>2021年广州驻镇资金</t>
  </si>
  <si>
    <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镇营盘村农田水渠建设工程/营盘村</t>
    </r>
  </si>
  <si>
    <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镇雪峒村数字乡村系统工程/雪峒村</t>
    </r>
  </si>
  <si>
    <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镇雪峒村曾屋片三线整治工程/雪峒村</t>
    </r>
  </si>
  <si>
    <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镇营盘村综合活动广场提质工程/营盘村</t>
    </r>
  </si>
  <si>
    <t>2023年1月份</t>
  </si>
  <si>
    <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镇营盘村便民桥提质工程/营盘村</t>
    </r>
  </si>
  <si>
    <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镇营盘村一河两岸整治工程/营盘村</t>
    </r>
  </si>
  <si>
    <t>沙田镇</t>
  </si>
  <si>
    <t>墟镇冷链仓储中心</t>
  </si>
  <si>
    <t>2021年省级</t>
  </si>
  <si>
    <t>白楼村水车广场</t>
  </si>
  <si>
    <t>白楼村灌溉工程</t>
  </si>
  <si>
    <t>天中自来水工程</t>
  </si>
  <si>
    <t>阳福村机耕路建设</t>
  </si>
  <si>
    <t>缠良村廖屋组机耕路建设</t>
  </si>
  <si>
    <t>善塘村美丽庭院建设</t>
  </si>
  <si>
    <t>2022年12月底</t>
  </si>
  <si>
    <t>编制乡村振兴规划</t>
  </si>
  <si>
    <t>咸水村灌溉水渠修建</t>
  </si>
  <si>
    <t>2021年广州市</t>
  </si>
  <si>
    <t>金青村灌溉水渠修缮</t>
  </si>
  <si>
    <t>2021年东莞市</t>
  </si>
  <si>
    <t>缠良村灌溉水渠修建</t>
  </si>
  <si>
    <t>乌石村灌溉水渠修建</t>
  </si>
  <si>
    <t>长春村灌溉水渠修建</t>
  </si>
  <si>
    <t>龙潭村灌溉水渠修建</t>
  </si>
  <si>
    <t>河洞村灌溉陂头及水渠</t>
  </si>
  <si>
    <t>下埔村灌溉水渠修建</t>
  </si>
  <si>
    <t>排岭村灌溉水渠修建</t>
  </si>
  <si>
    <t>2021年深圳市</t>
  </si>
  <si>
    <t>天中村红色村党建标识项目</t>
  </si>
  <si>
    <t>2021年韶关市</t>
  </si>
  <si>
    <t>变更项目</t>
  </si>
  <si>
    <t>墟镇冷链分拣配套设施</t>
  </si>
  <si>
    <t>金青村风电观光农产品及游客集散中心</t>
  </si>
  <si>
    <t>圩镇休闲步道提升</t>
  </si>
  <si>
    <t>墟镇周边道路提升项目</t>
  </si>
  <si>
    <t>叶屋村里屋片自来水工程</t>
  </si>
  <si>
    <t>羊石村下林自来水升级改造</t>
  </si>
  <si>
    <t>叶屋村灌溉水渠修建</t>
  </si>
  <si>
    <t>编制镇域乡村振兴规划(二期）</t>
  </si>
  <si>
    <t>善塘村咀头河边护栏项目</t>
  </si>
  <si>
    <t>沙田镇乡村振兴客栈物资采购</t>
  </si>
  <si>
    <t>乡村振兴客栈二期项目</t>
  </si>
  <si>
    <t>2021年韶关市、2021年深圳市</t>
  </si>
  <si>
    <t>2023年3月底</t>
  </si>
  <si>
    <t>乡村振兴客栈装修工程</t>
  </si>
  <si>
    <t>2021年韶关市、2021年东莞市</t>
  </si>
  <si>
    <t>韶关支出28.92659万元、东莞支出17万元</t>
  </si>
  <si>
    <t>美丽庭院建设</t>
  </si>
  <si>
    <t>白楼村水车广场安全防护项目</t>
  </si>
  <si>
    <t>驻镇工作经费</t>
  </si>
  <si>
    <t>联丰村江背农耕桥建设工程</t>
  </si>
  <si>
    <t>遥田镇</t>
  </si>
  <si>
    <t>3%质保金</t>
  </si>
  <si>
    <t>联丰村太阳能路灯工程</t>
  </si>
  <si>
    <t>联丰村锅面农耕桥建设工程</t>
  </si>
  <si>
    <t>联丰村道路提升及附属工程</t>
  </si>
  <si>
    <t>联丰村委河提护坡建设工程</t>
  </si>
  <si>
    <t>联丰村上磜、锅面、锅下、虾笼路灯及道路修复工程</t>
  </si>
  <si>
    <t>桃源村河堤护坡建设工程</t>
  </si>
  <si>
    <t>桃源村小水河挡土墙工程</t>
  </si>
  <si>
    <t>桃源太阳路灯照明工程</t>
  </si>
  <si>
    <t>桃源村新屋组停车场及附属工程</t>
  </si>
  <si>
    <t>桃源村步道及附属工程</t>
  </si>
  <si>
    <t>高石村道路硬底化工程</t>
  </si>
  <si>
    <t>石教村停车场及车旗广场工程</t>
  </si>
  <si>
    <t>村级深水井应急供水措施</t>
  </si>
  <si>
    <t>镇域乡村振兴前期规划编制</t>
  </si>
  <si>
    <t>维新村下径小型桥建设</t>
  </si>
  <si>
    <t>30%%</t>
  </si>
  <si>
    <t>预留3%质保金</t>
  </si>
  <si>
    <t>2021年韶关市驻镇资金</t>
  </si>
  <si>
    <t>遥田镇村法律顾问服务</t>
  </si>
  <si>
    <t>韶关市新丰县遥田镇美丽圩镇及桃源村、江下村生态宜居美丽乡村建设系列规划研究服务</t>
  </si>
  <si>
    <t>2021年深圳市驻镇资金</t>
  </si>
  <si>
    <t>遥田镇江下村鸭麻坝道路及莲心桥扩宽工程</t>
  </si>
  <si>
    <t>2021年东莞市驻镇资金</t>
  </si>
  <si>
    <t>遥田镇茶江村小学门口路建设</t>
  </si>
  <si>
    <t>遥田镇茶西、旗寮、新群村水利设施修复工程</t>
  </si>
  <si>
    <t>遥田镇南坑村农耕桥及附属工程</t>
  </si>
  <si>
    <t>遥田镇江下村红色美丽乡村建设项目设计服务</t>
  </si>
  <si>
    <t>遥田镇应急深水井建设二期工程</t>
  </si>
  <si>
    <t>遥田镇石教村小型水利设施建设</t>
  </si>
  <si>
    <t>2021年东莞市驻镇资金、2021年韶关市驻镇资金</t>
  </si>
  <si>
    <t>其中东莞市驻镇已付资金26.7613万元、2021年韶关市驻镇已付资金1万元</t>
  </si>
  <si>
    <t>遥田镇旗寮村小型水利设施建设</t>
  </si>
  <si>
    <t>遥田镇竹岭村村委机耕桥建设</t>
  </si>
  <si>
    <t>遥田镇圩镇停车场建设工程</t>
  </si>
  <si>
    <t>遥田镇高墩、大埔村小型水利设施建设</t>
  </si>
  <si>
    <t>遥田镇维新村湾角组小型水利设施建设</t>
  </si>
  <si>
    <t>2021年东莞市驻镇资金5万元、2021年韶关市驻镇资金5万元、2021年深圳市资金7万元</t>
  </si>
  <si>
    <t>其中东莞市驻镇已付资金5万元、2021年韶关市驻镇已付资金5万元、深圳市资金已付6.7693万元</t>
  </si>
  <si>
    <t>遥田镇旗寮、大马、长安村小型水利设施修复工程</t>
  </si>
  <si>
    <t>2021年广州市驻镇资金20万元、2021年韶关市驻镇资金4万元、2021年深圳市驻镇资金2万元</t>
  </si>
  <si>
    <t>其中2021年广州市驻镇资金20万元支出7.2204万元</t>
  </si>
  <si>
    <t>遥田镇半陂村农耕桥建设</t>
  </si>
  <si>
    <t>回龙镇</t>
  </si>
  <si>
    <t>回龙镇路灯工程</t>
  </si>
  <si>
    <t>2021年省级资金</t>
  </si>
  <si>
    <t>回龙镇道路硬化改造工程</t>
  </si>
  <si>
    <t>自来水系统改造</t>
  </si>
  <si>
    <t>垃圾屋建设</t>
  </si>
  <si>
    <t>已开工</t>
  </si>
  <si>
    <t>良洞村党建文化综合大楼改造</t>
  </si>
  <si>
    <t>高速路口高杆灯工程</t>
  </si>
  <si>
    <t>编制镇域乡村振兴规划</t>
  </si>
  <si>
    <t>党建视讯设施设备</t>
  </si>
  <si>
    <t>2021年省级资金9.22万元、东莞市驻镇资金70万元</t>
  </si>
  <si>
    <t>支出2021年省级资金9.22万元、东莞市驻镇资金70万元</t>
  </si>
  <si>
    <t>新丰县回龙镇两茶产业示范基地项目</t>
  </si>
  <si>
    <t>人居环境整治购买保洁设备</t>
  </si>
  <si>
    <t>新村村马头下新农村点挡土墙</t>
  </si>
  <si>
    <t>小型水利工程（建设修缮古塘村、回龙村、官坪村灌溉水渠；新建改造良洞村、楼下村、蒲昌村坡头工程；修建良洞村、锁洞村水圳工程）</t>
  </si>
  <si>
    <t>2021年深圳市驻镇资金28.3130万元、2021年东莞市驻镇资金72万元、2021年韶关市驻镇资金4.687万元</t>
  </si>
  <si>
    <t>支出东莞市驻镇资金36.848</t>
  </si>
  <si>
    <t>人才驿站</t>
  </si>
  <si>
    <t>农村电商服务平台</t>
  </si>
  <si>
    <t>2021年深圳市驻镇资金60万元、2021年韶关市驻镇资金25万元、2021年广州市资金0.3万元</t>
  </si>
  <si>
    <t>2021年回龙镇驻镇帮镇扶村工作经费</t>
  </si>
  <si>
    <t>排洪渠</t>
  </si>
  <si>
    <t>2021年广州市驻镇资金</t>
  </si>
  <si>
    <t>河提路修复</t>
  </si>
  <si>
    <t>党群服务中心</t>
  </si>
  <si>
    <t>2021年广州市驻镇资金69.7万元、2021年深圳市驻镇资金58.75831万元</t>
  </si>
  <si>
    <t>支出广州市驻镇资金48.245493万元</t>
  </si>
  <si>
    <t>户外宣传广告工程</t>
  </si>
  <si>
    <t>回龙镇政府干部职工周转房项目</t>
  </si>
  <si>
    <t>2021深圳市驻镇资金</t>
  </si>
  <si>
    <t xml:space="preserve"> 回龙镇圩镇道路标识牌及亮化设施提升工程</t>
  </si>
  <si>
    <t>60%%</t>
  </si>
  <si>
    <t>回龙40万、楼下20万、塘村、许屋、官坪10万，丘姚9万，其余各村每个村6万</t>
  </si>
  <si>
    <t>2021省级驻镇资金51万、2021深圳市驻镇资金81万、2021韶关市驻镇资金33万</t>
  </si>
  <si>
    <t>光伏太阳能路灯安装项目</t>
  </si>
  <si>
    <t>2021年深圳市；      2022年深圳市、县级</t>
  </si>
  <si>
    <t>县农业农村局、各镇（街）</t>
  </si>
  <si>
    <t>资金县级直接支付，丰城226.71、马头177.111、梅坑159.093、黄磜127.017、沙田181.764、遥田230.67、回龙85.635</t>
  </si>
  <si>
    <t>新丰县县域乡村振兴规划</t>
  </si>
  <si>
    <t>县农业农村局（乡村振兴局）</t>
  </si>
  <si>
    <t>2022年10月底</t>
  </si>
  <si>
    <t>新丰县产业发展贷款贴息</t>
  </si>
  <si>
    <t>完工</t>
  </si>
  <si>
    <t>新丰县防返贫保险资金项目</t>
  </si>
  <si>
    <t>新丰县编制县域乡村振兴前期规划（二期）</t>
  </si>
  <si>
    <t>新丰县村镇污水和生活垃圾PPP项目A包运行服务费</t>
  </si>
  <si>
    <t>县住房和城乡建管理局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</si>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</sst>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1" xfId="1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1" xfId="1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57" fontId="6" fillId="3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10" fontId="6" fillId="4" borderId="1" xfId="11" applyNumberFormat="1" applyFont="1" applyFill="1" applyBorder="1" applyAlignment="1">
      <alignment horizontal="center" vertical="center" wrapText="1"/>
    </xf>
    <xf numFmtId="57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1"/>
  <sheetViews>
    <sheetView tabSelected="1" zoomScale="80" zoomScaleNormal="80" workbookViewId="0">
      <pane ySplit="4" topLeftCell="A5" activePane="bottomLeft" state="frozen"/>
      <selection/>
      <selection pane="bottomLeft" activeCell="P12" sqref="P12"/>
    </sheetView>
  </sheetViews>
  <sheetFormatPr defaultColWidth="8.88888888888889" defaultRowHeight="14.4"/>
  <cols>
    <col min="1" max="1" width="6.77777777777778" style="2" customWidth="1"/>
    <col min="2" max="2" width="27.5555555555556" style="2" customWidth="1"/>
    <col min="3" max="3" width="27.1851851851852" style="2" customWidth="1"/>
    <col min="4" max="4" width="15.8148148148148" style="2" customWidth="1"/>
    <col min="5" max="5" width="14.3333333333333" style="2"/>
    <col min="6" max="6" width="14.2222222222222" style="2" customWidth="1"/>
    <col min="7" max="7" width="12.1111111111111" style="2" customWidth="1"/>
    <col min="8" max="8" width="12.7777777777778" style="2" customWidth="1"/>
    <col min="9" max="9" width="8.22222222222222" style="2" customWidth="1"/>
    <col min="10" max="10" width="18.4259259259259" style="2" customWidth="1"/>
    <col min="11" max="11" width="14.5555555555556" style="2" customWidth="1"/>
    <col min="12" max="12" width="16.5555555555556" style="2" customWidth="1"/>
    <col min="13" max="13" width="26.6574074074074" style="2" customWidth="1"/>
    <col min="14" max="16384" width="8.88888888888889" style="1"/>
  </cols>
  <sheetData>
    <row r="1" s="1" customFormat="1" ht="31.8" spans="1:13">
      <c r="A1" s="3" t="s">
        <v>0</v>
      </c>
      <c r="B1" s="4"/>
      <c r="C1" s="3"/>
      <c r="D1" s="3"/>
      <c r="E1" s="4"/>
      <c r="F1" s="3"/>
      <c r="G1" s="3"/>
      <c r="H1" s="3"/>
      <c r="I1" s="3"/>
      <c r="J1" s="3"/>
      <c r="K1" s="3"/>
      <c r="L1" s="3"/>
      <c r="M1" s="3"/>
    </row>
    <row r="2" s="1" customFormat="1" spans="1:13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 t="s">
        <v>2</v>
      </c>
    </row>
    <row r="3" s="1" customFormat="1" ht="28" customHeight="1" spans="1:1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/>
      <c r="L3" s="7" t="s">
        <v>13</v>
      </c>
      <c r="M3" s="7" t="s">
        <v>14</v>
      </c>
    </row>
    <row r="4" s="1" customFormat="1" ht="75" customHeight="1" spans="1:13">
      <c r="A4" s="7"/>
      <c r="B4" s="7"/>
      <c r="C4" s="7"/>
      <c r="D4" s="7"/>
      <c r="E4" s="7"/>
      <c r="F4" s="7"/>
      <c r="G4" s="7"/>
      <c r="H4" s="7"/>
      <c r="I4" s="7"/>
      <c r="J4" s="7" t="s">
        <v>15</v>
      </c>
      <c r="K4" s="7" t="s">
        <v>16</v>
      </c>
      <c r="L4" s="7"/>
      <c r="M4" s="7"/>
    </row>
    <row r="5" spans="1:15">
      <c r="A5" s="8">
        <v>1</v>
      </c>
      <c r="B5" s="9" t="s">
        <v>17</v>
      </c>
      <c r="C5" s="9" t="s">
        <v>18</v>
      </c>
      <c r="D5" s="10" t="s">
        <v>19</v>
      </c>
      <c r="E5" s="9">
        <v>100</v>
      </c>
      <c r="F5" s="9" t="s">
        <v>20</v>
      </c>
      <c r="G5" s="11">
        <v>1</v>
      </c>
      <c r="H5" s="9">
        <v>100</v>
      </c>
      <c r="I5" s="23">
        <f>H5/E5</f>
        <v>1</v>
      </c>
      <c r="J5" s="24">
        <v>0</v>
      </c>
      <c r="K5" s="24">
        <v>0</v>
      </c>
      <c r="L5" s="24" t="s">
        <v>21</v>
      </c>
      <c r="M5" s="9" t="s">
        <v>22</v>
      </c>
      <c r="N5" s="25"/>
      <c r="O5" s="25"/>
    </row>
    <row r="6" spans="1:15">
      <c r="A6" s="8">
        <v>2</v>
      </c>
      <c r="B6" s="9" t="s">
        <v>23</v>
      </c>
      <c r="C6" s="9" t="s">
        <v>24</v>
      </c>
      <c r="D6" s="12"/>
      <c r="E6" s="9">
        <v>9</v>
      </c>
      <c r="F6" s="9" t="s">
        <v>25</v>
      </c>
      <c r="G6" s="13">
        <v>0.4</v>
      </c>
      <c r="H6" s="9">
        <v>5.9506</v>
      </c>
      <c r="I6" s="23">
        <f>H6/E6</f>
        <v>0.661177777777778</v>
      </c>
      <c r="J6" s="9">
        <v>0</v>
      </c>
      <c r="K6" s="9">
        <v>0</v>
      </c>
      <c r="L6" s="26">
        <v>44926</v>
      </c>
      <c r="M6" s="9"/>
      <c r="N6" s="25"/>
      <c r="O6" s="25"/>
    </row>
    <row r="7" spans="1:13">
      <c r="A7" s="8">
        <v>3</v>
      </c>
      <c r="B7" s="9" t="s">
        <v>26</v>
      </c>
      <c r="C7" s="9" t="s">
        <v>24</v>
      </c>
      <c r="D7" s="12"/>
      <c r="E7" s="9">
        <v>25</v>
      </c>
      <c r="F7" s="9" t="s">
        <v>25</v>
      </c>
      <c r="G7" s="13">
        <v>0.1</v>
      </c>
      <c r="H7" s="9">
        <v>0</v>
      </c>
      <c r="I7" s="23">
        <v>0</v>
      </c>
      <c r="J7" s="9">
        <v>0</v>
      </c>
      <c r="K7" s="9">
        <v>0</v>
      </c>
      <c r="L7" s="26"/>
      <c r="M7" s="9"/>
    </row>
    <row r="8" spans="1:13">
      <c r="A8" s="8">
        <v>4</v>
      </c>
      <c r="B8" s="9" t="s">
        <v>27</v>
      </c>
      <c r="C8" s="9" t="s">
        <v>24</v>
      </c>
      <c r="D8" s="12"/>
      <c r="E8" s="9">
        <v>94</v>
      </c>
      <c r="F8" s="9" t="s">
        <v>25</v>
      </c>
      <c r="G8" s="13">
        <v>0.6</v>
      </c>
      <c r="H8" s="9">
        <v>51</v>
      </c>
      <c r="I8" s="23">
        <f t="shared" ref="I8:I22" si="0">H8/E8</f>
        <v>0.542553191489362</v>
      </c>
      <c r="J8" s="9">
        <v>0</v>
      </c>
      <c r="K8" s="9">
        <v>0</v>
      </c>
      <c r="L8" s="26">
        <v>44926</v>
      </c>
      <c r="M8" s="9"/>
    </row>
    <row r="9" ht="28.8" spans="1:13">
      <c r="A9" s="8">
        <v>5</v>
      </c>
      <c r="B9" s="9" t="s">
        <v>28</v>
      </c>
      <c r="C9" s="9" t="s">
        <v>24</v>
      </c>
      <c r="D9" s="12"/>
      <c r="E9" s="9">
        <v>15</v>
      </c>
      <c r="F9" s="9" t="s">
        <v>29</v>
      </c>
      <c r="G9" s="11">
        <v>1</v>
      </c>
      <c r="H9" s="9">
        <v>5.14</v>
      </c>
      <c r="I9" s="23">
        <f t="shared" si="0"/>
        <v>0.342666666666667</v>
      </c>
      <c r="J9" s="9">
        <v>9.446</v>
      </c>
      <c r="K9" s="9">
        <v>0</v>
      </c>
      <c r="L9" s="26">
        <v>44849</v>
      </c>
      <c r="M9" s="9"/>
    </row>
    <row r="10" spans="1:13">
      <c r="A10" s="8">
        <v>6</v>
      </c>
      <c r="B10" s="9" t="s">
        <v>30</v>
      </c>
      <c r="C10" s="9" t="s">
        <v>24</v>
      </c>
      <c r="D10" s="12"/>
      <c r="E10" s="14">
        <v>20.5</v>
      </c>
      <c r="F10" s="14" t="s">
        <v>20</v>
      </c>
      <c r="G10" s="15">
        <v>1</v>
      </c>
      <c r="H10" s="14">
        <v>19.95952</v>
      </c>
      <c r="I10" s="27">
        <f t="shared" si="0"/>
        <v>0.97363512195122</v>
      </c>
      <c r="J10" s="14">
        <v>0</v>
      </c>
      <c r="K10" s="14">
        <v>0</v>
      </c>
      <c r="L10" s="28">
        <v>44824</v>
      </c>
      <c r="M10" s="14"/>
    </row>
    <row r="11" spans="1:13">
      <c r="A11" s="8">
        <v>7</v>
      </c>
      <c r="B11" s="9" t="s">
        <v>31</v>
      </c>
      <c r="C11" s="9" t="s">
        <v>24</v>
      </c>
      <c r="D11" s="12"/>
      <c r="E11" s="14">
        <v>19</v>
      </c>
      <c r="F11" s="14" t="s">
        <v>20</v>
      </c>
      <c r="G11" s="15">
        <v>1</v>
      </c>
      <c r="H11" s="14">
        <v>18.46</v>
      </c>
      <c r="I11" s="27">
        <f>H11/E11</f>
        <v>0.971578947368421</v>
      </c>
      <c r="J11" s="14">
        <v>0</v>
      </c>
      <c r="K11" s="14">
        <v>0</v>
      </c>
      <c r="L11" s="28">
        <v>44824</v>
      </c>
      <c r="M11" s="14"/>
    </row>
    <row r="12" ht="19" customHeight="1" spans="1:13">
      <c r="A12" s="8">
        <v>8</v>
      </c>
      <c r="B12" s="9" t="s">
        <v>32</v>
      </c>
      <c r="C12" s="9" t="s">
        <v>24</v>
      </c>
      <c r="D12" s="12"/>
      <c r="E12" s="14">
        <v>15</v>
      </c>
      <c r="F12" s="14" t="s">
        <v>20</v>
      </c>
      <c r="G12" s="15">
        <v>1</v>
      </c>
      <c r="H12" s="14">
        <v>14.569263</v>
      </c>
      <c r="I12" s="27">
        <f t="shared" si="0"/>
        <v>0.9712842</v>
      </c>
      <c r="J12" s="14">
        <v>0</v>
      </c>
      <c r="K12" s="14">
        <v>0</v>
      </c>
      <c r="L12" s="28">
        <v>44737</v>
      </c>
      <c r="M12" s="14"/>
    </row>
    <row r="13" ht="35" customHeight="1" spans="1:13">
      <c r="A13" s="8">
        <v>9</v>
      </c>
      <c r="B13" s="9" t="s">
        <v>33</v>
      </c>
      <c r="C13" s="9" t="s">
        <v>24</v>
      </c>
      <c r="D13" s="12"/>
      <c r="E13" s="9">
        <v>90</v>
      </c>
      <c r="F13" s="9" t="s">
        <v>25</v>
      </c>
      <c r="G13" s="13">
        <v>0</v>
      </c>
      <c r="H13" s="9">
        <v>0</v>
      </c>
      <c r="I13" s="23">
        <f t="shared" si="0"/>
        <v>0</v>
      </c>
      <c r="J13" s="9">
        <v>0</v>
      </c>
      <c r="K13" s="9">
        <v>0</v>
      </c>
      <c r="L13" s="9" t="s">
        <v>21</v>
      </c>
      <c r="M13" s="9"/>
    </row>
    <row r="14" spans="1:13">
      <c r="A14" s="8">
        <v>10</v>
      </c>
      <c r="B14" s="9" t="s">
        <v>34</v>
      </c>
      <c r="C14" s="9" t="s">
        <v>24</v>
      </c>
      <c r="D14" s="12"/>
      <c r="E14" s="9">
        <v>60</v>
      </c>
      <c r="F14" s="9" t="s">
        <v>25</v>
      </c>
      <c r="G14" s="13">
        <v>0.2</v>
      </c>
      <c r="H14" s="9">
        <v>0</v>
      </c>
      <c r="I14" s="23">
        <f t="shared" si="0"/>
        <v>0</v>
      </c>
      <c r="J14" s="9">
        <v>0</v>
      </c>
      <c r="K14" s="9">
        <v>0</v>
      </c>
      <c r="L14" s="26">
        <v>44865</v>
      </c>
      <c r="M14" s="9"/>
    </row>
    <row r="15" ht="30" customHeight="1" spans="1:13">
      <c r="A15" s="8">
        <v>11</v>
      </c>
      <c r="B15" s="9" t="s">
        <v>35</v>
      </c>
      <c r="C15" s="9" t="s">
        <v>24</v>
      </c>
      <c r="D15" s="12"/>
      <c r="E15" s="9">
        <v>11.796288</v>
      </c>
      <c r="F15" s="9" t="s">
        <v>20</v>
      </c>
      <c r="G15" s="13">
        <v>1</v>
      </c>
      <c r="H15" s="9">
        <v>11.796288</v>
      </c>
      <c r="I15" s="23">
        <f t="shared" si="0"/>
        <v>1</v>
      </c>
      <c r="J15" s="9">
        <v>0</v>
      </c>
      <c r="K15" s="9">
        <v>0</v>
      </c>
      <c r="L15" s="26">
        <v>44926</v>
      </c>
      <c r="M15" s="9"/>
    </row>
    <row r="16" ht="64" customHeight="1" spans="1:13">
      <c r="A16" s="8">
        <v>12</v>
      </c>
      <c r="B16" s="9" t="s">
        <v>36</v>
      </c>
      <c r="C16" s="9" t="s">
        <v>24</v>
      </c>
      <c r="D16" s="12"/>
      <c r="E16" s="14">
        <v>86</v>
      </c>
      <c r="F16" s="14" t="s">
        <v>20</v>
      </c>
      <c r="G16" s="15">
        <v>1</v>
      </c>
      <c r="H16" s="14">
        <v>83.38243</v>
      </c>
      <c r="I16" s="27">
        <f t="shared" si="0"/>
        <v>0.969563139534884</v>
      </c>
      <c r="J16" s="14">
        <v>0</v>
      </c>
      <c r="K16" s="14">
        <v>0</v>
      </c>
      <c r="L16" s="28">
        <v>44865</v>
      </c>
      <c r="M16" s="14"/>
    </row>
    <row r="17" ht="35" customHeight="1" spans="1:13">
      <c r="A17" s="8">
        <v>13</v>
      </c>
      <c r="B17" s="9" t="s">
        <v>37</v>
      </c>
      <c r="C17" s="9" t="s">
        <v>24</v>
      </c>
      <c r="D17" s="12"/>
      <c r="E17" s="9">
        <v>32.5</v>
      </c>
      <c r="F17" s="9" t="s">
        <v>25</v>
      </c>
      <c r="G17" s="13">
        <v>0.75</v>
      </c>
      <c r="H17" s="9">
        <v>0</v>
      </c>
      <c r="I17" s="23">
        <f t="shared" si="0"/>
        <v>0</v>
      </c>
      <c r="J17" s="9">
        <v>0</v>
      </c>
      <c r="K17" s="9">
        <v>0</v>
      </c>
      <c r="L17" s="26">
        <v>44865</v>
      </c>
      <c r="M17" s="9"/>
    </row>
    <row r="18" spans="1:13">
      <c r="A18" s="8">
        <v>14</v>
      </c>
      <c r="B18" s="9" t="s">
        <v>38</v>
      </c>
      <c r="C18" s="9" t="s">
        <v>24</v>
      </c>
      <c r="D18" s="12"/>
      <c r="E18" s="14">
        <v>15</v>
      </c>
      <c r="F18" s="14" t="s">
        <v>20</v>
      </c>
      <c r="G18" s="15">
        <v>1</v>
      </c>
      <c r="H18" s="14">
        <v>14.5695</v>
      </c>
      <c r="I18" s="27">
        <f t="shared" si="0"/>
        <v>0.9713</v>
      </c>
      <c r="J18" s="14">
        <v>0.4305</v>
      </c>
      <c r="K18" s="14">
        <v>0</v>
      </c>
      <c r="L18" s="28">
        <v>44830</v>
      </c>
      <c r="M18" s="14"/>
    </row>
    <row r="19" ht="28.8" spans="1:13">
      <c r="A19" s="8">
        <v>15</v>
      </c>
      <c r="B19" s="9" t="s">
        <v>39</v>
      </c>
      <c r="C19" s="9" t="s">
        <v>24</v>
      </c>
      <c r="D19" s="12"/>
      <c r="E19" s="14">
        <v>9</v>
      </c>
      <c r="F19" s="14" t="s">
        <v>20</v>
      </c>
      <c r="G19" s="15">
        <v>1</v>
      </c>
      <c r="H19" s="14">
        <v>8.746262</v>
      </c>
      <c r="I19" s="27">
        <f t="shared" si="0"/>
        <v>0.971806888888889</v>
      </c>
      <c r="J19" s="14">
        <v>0</v>
      </c>
      <c r="K19" s="14">
        <v>0</v>
      </c>
      <c r="L19" s="28">
        <v>44737</v>
      </c>
      <c r="M19" s="14" t="s">
        <v>40</v>
      </c>
    </row>
    <row r="20" ht="28.8" spans="1:13">
      <c r="A20" s="8">
        <v>16</v>
      </c>
      <c r="B20" s="9" t="s">
        <v>41</v>
      </c>
      <c r="C20" s="9" t="s">
        <v>24</v>
      </c>
      <c r="D20" s="12"/>
      <c r="E20" s="9">
        <v>42</v>
      </c>
      <c r="F20" s="9" t="s">
        <v>25</v>
      </c>
      <c r="G20" s="13">
        <v>0.3</v>
      </c>
      <c r="H20" s="9">
        <v>1.581</v>
      </c>
      <c r="I20" s="23">
        <f t="shared" si="0"/>
        <v>0.0376428571428571</v>
      </c>
      <c r="J20" s="9">
        <v>0</v>
      </c>
      <c r="K20" s="9">
        <v>0</v>
      </c>
      <c r="L20" s="26">
        <v>44926</v>
      </c>
      <c r="M20" s="9"/>
    </row>
    <row r="21" ht="28" customHeight="1" spans="1:13">
      <c r="A21" s="8">
        <v>17</v>
      </c>
      <c r="B21" s="9" t="s">
        <v>42</v>
      </c>
      <c r="C21" s="9" t="s">
        <v>24</v>
      </c>
      <c r="D21" s="12"/>
      <c r="E21" s="9">
        <v>15</v>
      </c>
      <c r="F21" s="9" t="s">
        <v>25</v>
      </c>
      <c r="G21" s="13">
        <v>0.5</v>
      </c>
      <c r="H21" s="9">
        <v>0.605</v>
      </c>
      <c r="I21" s="23">
        <f t="shared" si="0"/>
        <v>0.0403333333333333</v>
      </c>
      <c r="J21" s="9">
        <v>0</v>
      </c>
      <c r="K21" s="9">
        <v>0</v>
      </c>
      <c r="L21" s="26">
        <v>44834</v>
      </c>
      <c r="M21" s="9"/>
    </row>
    <row r="22" ht="28.8" spans="1:13">
      <c r="A22" s="8">
        <v>18</v>
      </c>
      <c r="B22" s="9" t="s">
        <v>43</v>
      </c>
      <c r="C22" s="9" t="s">
        <v>24</v>
      </c>
      <c r="D22" s="12"/>
      <c r="E22" s="9">
        <v>25</v>
      </c>
      <c r="F22" s="9" t="s">
        <v>29</v>
      </c>
      <c r="G22" s="11">
        <v>1</v>
      </c>
      <c r="H22" s="9">
        <v>0</v>
      </c>
      <c r="I22" s="23">
        <f t="shared" si="0"/>
        <v>0</v>
      </c>
      <c r="J22" s="9">
        <v>0</v>
      </c>
      <c r="K22" s="9">
        <v>0</v>
      </c>
      <c r="L22" s="26">
        <v>44834</v>
      </c>
      <c r="M22" s="9"/>
    </row>
    <row r="23" spans="1:13">
      <c r="A23" s="8">
        <v>19</v>
      </c>
      <c r="B23" s="9" t="s">
        <v>44</v>
      </c>
      <c r="C23" s="9" t="s">
        <v>24</v>
      </c>
      <c r="D23" s="12"/>
      <c r="E23" s="9">
        <v>15.203712</v>
      </c>
      <c r="F23" s="9" t="s">
        <v>25</v>
      </c>
      <c r="G23" s="13">
        <v>0.1</v>
      </c>
      <c r="H23" s="9">
        <v>0</v>
      </c>
      <c r="I23" s="23">
        <v>0</v>
      </c>
      <c r="J23" s="9">
        <v>0</v>
      </c>
      <c r="K23" s="9">
        <v>0</v>
      </c>
      <c r="L23" s="26">
        <v>44926</v>
      </c>
      <c r="M23" s="9"/>
    </row>
    <row r="24" ht="22" customHeight="1" spans="1:13">
      <c r="A24" s="8">
        <v>20</v>
      </c>
      <c r="B24" s="9" t="s">
        <v>45</v>
      </c>
      <c r="C24" s="9" t="s">
        <v>24</v>
      </c>
      <c r="D24" s="12"/>
      <c r="E24" s="14">
        <v>10</v>
      </c>
      <c r="F24" s="14" t="s">
        <v>20</v>
      </c>
      <c r="G24" s="15">
        <v>1</v>
      </c>
      <c r="H24" s="14">
        <v>9.7157</v>
      </c>
      <c r="I24" s="27">
        <f>H24/E24</f>
        <v>0.97157</v>
      </c>
      <c r="J24" s="14">
        <v>0</v>
      </c>
      <c r="K24" s="14">
        <v>0</v>
      </c>
      <c r="L24" s="28">
        <v>44834</v>
      </c>
      <c r="M24" s="14"/>
    </row>
    <row r="25" spans="1:13">
      <c r="A25" s="8">
        <v>21</v>
      </c>
      <c r="B25" s="9" t="s">
        <v>17</v>
      </c>
      <c r="C25" s="9" t="s">
        <v>18</v>
      </c>
      <c r="D25" s="10" t="s">
        <v>46</v>
      </c>
      <c r="E25" s="9">
        <v>100</v>
      </c>
      <c r="F25" s="9" t="s">
        <v>20</v>
      </c>
      <c r="G25" s="11">
        <v>1</v>
      </c>
      <c r="H25" s="9">
        <v>100</v>
      </c>
      <c r="I25" s="23">
        <f>H25/E25</f>
        <v>1</v>
      </c>
      <c r="J25" s="9"/>
      <c r="K25" s="9"/>
      <c r="L25" s="9"/>
      <c r="M25" s="9" t="s">
        <v>22</v>
      </c>
    </row>
    <row r="26" ht="15.6" spans="1:13">
      <c r="A26" s="8">
        <v>22</v>
      </c>
      <c r="B26" s="16" t="s">
        <v>47</v>
      </c>
      <c r="C26" s="9" t="s">
        <v>48</v>
      </c>
      <c r="D26" s="12"/>
      <c r="E26" s="16">
        <v>18</v>
      </c>
      <c r="F26" s="9" t="s">
        <v>20</v>
      </c>
      <c r="G26" s="11">
        <v>1</v>
      </c>
      <c r="H26" s="9">
        <v>18</v>
      </c>
      <c r="I26" s="23">
        <f t="shared" ref="I26:I80" si="1">H26/E26</f>
        <v>1</v>
      </c>
      <c r="J26" s="9"/>
      <c r="K26" s="9"/>
      <c r="L26" s="9"/>
      <c r="M26" s="9"/>
    </row>
    <row r="27" ht="15.6" spans="1:13">
      <c r="A27" s="8">
        <v>23</v>
      </c>
      <c r="B27" s="16" t="s">
        <v>49</v>
      </c>
      <c r="C27" s="9" t="s">
        <v>48</v>
      </c>
      <c r="D27" s="12"/>
      <c r="E27" s="16">
        <v>18</v>
      </c>
      <c r="F27" s="9" t="s">
        <v>20</v>
      </c>
      <c r="G27" s="11">
        <v>1</v>
      </c>
      <c r="H27" s="9">
        <v>18</v>
      </c>
      <c r="I27" s="23">
        <f t="shared" si="1"/>
        <v>1</v>
      </c>
      <c r="J27" s="9"/>
      <c r="K27" s="9"/>
      <c r="L27" s="9"/>
      <c r="M27" s="9"/>
    </row>
    <row r="28" ht="15.6" spans="1:13">
      <c r="A28" s="8">
        <v>24</v>
      </c>
      <c r="B28" s="16" t="s">
        <v>50</v>
      </c>
      <c r="C28" s="9" t="s">
        <v>48</v>
      </c>
      <c r="D28" s="12"/>
      <c r="E28" s="17">
        <v>11</v>
      </c>
      <c r="F28" s="14" t="s">
        <v>20</v>
      </c>
      <c r="G28" s="18">
        <v>1</v>
      </c>
      <c r="H28" s="14">
        <v>10.676</v>
      </c>
      <c r="I28" s="27">
        <f t="shared" si="1"/>
        <v>0.970545454545455</v>
      </c>
      <c r="J28" s="14"/>
      <c r="K28" s="14"/>
      <c r="L28" s="14"/>
      <c r="M28" s="14"/>
    </row>
    <row r="29" ht="15.6" spans="1:13">
      <c r="A29" s="8">
        <v>25</v>
      </c>
      <c r="B29" s="16" t="s">
        <v>51</v>
      </c>
      <c r="C29" s="9" t="s">
        <v>48</v>
      </c>
      <c r="D29" s="12"/>
      <c r="E29" s="17">
        <v>30</v>
      </c>
      <c r="F29" s="14" t="s">
        <v>20</v>
      </c>
      <c r="G29" s="18">
        <v>1</v>
      </c>
      <c r="H29" s="14">
        <v>28.432748</v>
      </c>
      <c r="I29" s="27">
        <f t="shared" si="1"/>
        <v>0.947758266666667</v>
      </c>
      <c r="J29" s="14"/>
      <c r="K29" s="14"/>
      <c r="L29" s="14"/>
      <c r="M29" s="14"/>
    </row>
    <row r="30" ht="15.6" spans="1:13">
      <c r="A30" s="8">
        <v>26</v>
      </c>
      <c r="B30" s="16" t="s">
        <v>52</v>
      </c>
      <c r="C30" s="9" t="s">
        <v>48</v>
      </c>
      <c r="D30" s="12"/>
      <c r="E30" s="17">
        <v>10</v>
      </c>
      <c r="F30" s="14" t="s">
        <v>20</v>
      </c>
      <c r="G30" s="18">
        <v>1</v>
      </c>
      <c r="H30" s="14">
        <v>9.69748</v>
      </c>
      <c r="I30" s="27">
        <f t="shared" si="1"/>
        <v>0.969748</v>
      </c>
      <c r="J30" s="14"/>
      <c r="K30" s="14"/>
      <c r="L30" s="14"/>
      <c r="M30" s="14"/>
    </row>
    <row r="31" ht="15.6" spans="1:13">
      <c r="A31" s="8">
        <v>27</v>
      </c>
      <c r="B31" s="19" t="s">
        <v>53</v>
      </c>
      <c r="C31" s="9" t="s">
        <v>48</v>
      </c>
      <c r="D31" s="12"/>
      <c r="E31" s="17">
        <v>12</v>
      </c>
      <c r="F31" s="14" t="s">
        <v>20</v>
      </c>
      <c r="G31" s="18">
        <v>1</v>
      </c>
      <c r="H31" s="14">
        <v>11.6508</v>
      </c>
      <c r="I31" s="27">
        <f t="shared" si="1"/>
        <v>0.9709</v>
      </c>
      <c r="J31" s="14"/>
      <c r="K31" s="14"/>
      <c r="L31" s="14"/>
      <c r="M31" s="14"/>
    </row>
    <row r="32" ht="15.6" spans="1:13">
      <c r="A32" s="8">
        <v>28</v>
      </c>
      <c r="B32" s="19" t="s">
        <v>54</v>
      </c>
      <c r="C32" s="9" t="s">
        <v>48</v>
      </c>
      <c r="D32" s="12"/>
      <c r="E32" s="17">
        <v>14</v>
      </c>
      <c r="F32" s="14" t="s">
        <v>20</v>
      </c>
      <c r="G32" s="18">
        <v>1</v>
      </c>
      <c r="H32" s="14">
        <v>13.5884</v>
      </c>
      <c r="I32" s="27">
        <f t="shared" si="1"/>
        <v>0.9706</v>
      </c>
      <c r="J32" s="14"/>
      <c r="K32" s="14"/>
      <c r="L32" s="14"/>
      <c r="M32" s="14"/>
    </row>
    <row r="33" ht="31.2" spans="1:13">
      <c r="A33" s="8">
        <v>29</v>
      </c>
      <c r="B33" s="16" t="s">
        <v>55</v>
      </c>
      <c r="C33" s="9" t="s">
        <v>48</v>
      </c>
      <c r="D33" s="12"/>
      <c r="E33" s="16">
        <v>77</v>
      </c>
      <c r="F33" s="9" t="s">
        <v>29</v>
      </c>
      <c r="G33" s="11">
        <v>1</v>
      </c>
      <c r="H33" s="9">
        <v>61.582673</v>
      </c>
      <c r="I33" s="23">
        <f t="shared" si="1"/>
        <v>0.799774974025974</v>
      </c>
      <c r="J33" s="9"/>
      <c r="K33" s="9"/>
      <c r="L33" s="9"/>
      <c r="M33" s="9"/>
    </row>
    <row r="34" ht="15.6" spans="1:13">
      <c r="A34" s="8">
        <v>30</v>
      </c>
      <c r="B34" s="16" t="s">
        <v>56</v>
      </c>
      <c r="C34" s="9" t="s">
        <v>48</v>
      </c>
      <c r="D34" s="12"/>
      <c r="E34" s="17">
        <v>8</v>
      </c>
      <c r="F34" s="14" t="s">
        <v>20</v>
      </c>
      <c r="G34" s="18">
        <v>1</v>
      </c>
      <c r="H34" s="14">
        <v>7.7672</v>
      </c>
      <c r="I34" s="27">
        <f t="shared" si="1"/>
        <v>0.9709</v>
      </c>
      <c r="J34" s="14"/>
      <c r="K34" s="14"/>
      <c r="L34" s="14"/>
      <c r="M34" s="14"/>
    </row>
    <row r="35" ht="15.6" spans="1:13">
      <c r="A35" s="8">
        <v>31</v>
      </c>
      <c r="B35" s="16" t="s">
        <v>57</v>
      </c>
      <c r="C35" s="9" t="s">
        <v>48</v>
      </c>
      <c r="D35" s="12"/>
      <c r="E35" s="17">
        <v>30</v>
      </c>
      <c r="F35" s="14" t="s">
        <v>20</v>
      </c>
      <c r="G35" s="18">
        <v>1</v>
      </c>
      <c r="H35" s="14">
        <v>29.103</v>
      </c>
      <c r="I35" s="27">
        <f t="shared" si="1"/>
        <v>0.9701</v>
      </c>
      <c r="J35" s="14"/>
      <c r="K35" s="14"/>
      <c r="L35" s="14"/>
      <c r="M35" s="14"/>
    </row>
    <row r="36" ht="15.6" spans="1:13">
      <c r="A36" s="8">
        <v>32</v>
      </c>
      <c r="B36" s="19" t="s">
        <v>58</v>
      </c>
      <c r="C36" s="9" t="s">
        <v>48</v>
      </c>
      <c r="D36" s="12"/>
      <c r="E36" s="16">
        <v>10</v>
      </c>
      <c r="F36" s="9" t="s">
        <v>20</v>
      </c>
      <c r="G36" s="11">
        <v>1</v>
      </c>
      <c r="H36" s="9">
        <v>10</v>
      </c>
      <c r="I36" s="23">
        <f t="shared" si="1"/>
        <v>1</v>
      </c>
      <c r="J36" s="9"/>
      <c r="K36" s="9"/>
      <c r="L36" s="9"/>
      <c r="M36" s="9"/>
    </row>
    <row r="37" ht="15.6" spans="1:13">
      <c r="A37" s="8">
        <v>33</v>
      </c>
      <c r="B37" s="16" t="s">
        <v>59</v>
      </c>
      <c r="C37" s="9" t="s">
        <v>48</v>
      </c>
      <c r="D37" s="12"/>
      <c r="E37" s="17">
        <v>45</v>
      </c>
      <c r="F37" s="14" t="s">
        <v>20</v>
      </c>
      <c r="G37" s="18">
        <v>1</v>
      </c>
      <c r="H37" s="14">
        <v>43.65</v>
      </c>
      <c r="I37" s="27">
        <f t="shared" si="1"/>
        <v>0.97</v>
      </c>
      <c r="J37" s="14"/>
      <c r="K37" s="14"/>
      <c r="L37" s="14"/>
      <c r="M37" s="14"/>
    </row>
    <row r="38" ht="35" customHeight="1" spans="1:13">
      <c r="A38" s="8">
        <v>34</v>
      </c>
      <c r="B38" s="19" t="s">
        <v>60</v>
      </c>
      <c r="C38" s="9" t="s">
        <v>48</v>
      </c>
      <c r="D38" s="12"/>
      <c r="E38" s="17">
        <v>12</v>
      </c>
      <c r="F38" s="14" t="s">
        <v>20</v>
      </c>
      <c r="G38" s="18">
        <v>1</v>
      </c>
      <c r="H38" s="14">
        <v>11.64794</v>
      </c>
      <c r="I38" s="27">
        <f t="shared" si="1"/>
        <v>0.970661666666667</v>
      </c>
      <c r="J38" s="14"/>
      <c r="K38" s="14"/>
      <c r="L38" s="14"/>
      <c r="M38" s="14"/>
    </row>
    <row r="39" ht="15.6" spans="1:13">
      <c r="A39" s="8">
        <v>35</v>
      </c>
      <c r="B39" s="16" t="s">
        <v>61</v>
      </c>
      <c r="C39" s="9" t="s">
        <v>48</v>
      </c>
      <c r="D39" s="12"/>
      <c r="E39" s="17">
        <v>15</v>
      </c>
      <c r="F39" s="14" t="s">
        <v>20</v>
      </c>
      <c r="G39" s="18">
        <v>1</v>
      </c>
      <c r="H39" s="14">
        <v>14.55578</v>
      </c>
      <c r="I39" s="27">
        <f t="shared" si="1"/>
        <v>0.970385333333333</v>
      </c>
      <c r="J39" s="14"/>
      <c r="K39" s="14"/>
      <c r="L39" s="14"/>
      <c r="M39" s="14"/>
    </row>
    <row r="40" ht="15.6" spans="1:13">
      <c r="A40" s="8">
        <v>36</v>
      </c>
      <c r="B40" s="16" t="s">
        <v>62</v>
      </c>
      <c r="C40" s="9" t="s">
        <v>48</v>
      </c>
      <c r="D40" s="12"/>
      <c r="E40" s="17">
        <v>20</v>
      </c>
      <c r="F40" s="14" t="s">
        <v>20</v>
      </c>
      <c r="G40" s="18">
        <v>1</v>
      </c>
      <c r="H40" s="14">
        <v>19.413547</v>
      </c>
      <c r="I40" s="27">
        <f t="shared" si="1"/>
        <v>0.97067735</v>
      </c>
      <c r="J40" s="14"/>
      <c r="K40" s="14"/>
      <c r="L40" s="14"/>
      <c r="M40" s="14"/>
    </row>
    <row r="41" ht="15.6" spans="1:13">
      <c r="A41" s="8">
        <v>37</v>
      </c>
      <c r="B41" s="16" t="s">
        <v>63</v>
      </c>
      <c r="C41" s="9" t="s">
        <v>48</v>
      </c>
      <c r="D41" s="12"/>
      <c r="E41" s="17">
        <v>32</v>
      </c>
      <c r="F41" s="14" t="s">
        <v>20</v>
      </c>
      <c r="G41" s="18">
        <v>1</v>
      </c>
      <c r="H41" s="14">
        <v>31.028126</v>
      </c>
      <c r="I41" s="27">
        <f t="shared" si="1"/>
        <v>0.9696289375</v>
      </c>
      <c r="J41" s="14"/>
      <c r="K41" s="14"/>
      <c r="L41" s="14"/>
      <c r="M41" s="14"/>
    </row>
    <row r="42" ht="15.6" spans="1:13">
      <c r="A42" s="8">
        <v>38</v>
      </c>
      <c r="B42" s="16" t="s">
        <v>64</v>
      </c>
      <c r="C42" s="9" t="s">
        <v>48</v>
      </c>
      <c r="D42" s="12"/>
      <c r="E42" s="17">
        <v>18</v>
      </c>
      <c r="F42" s="14" t="s">
        <v>20</v>
      </c>
      <c r="G42" s="18">
        <v>1</v>
      </c>
      <c r="H42" s="14">
        <v>17.472176</v>
      </c>
      <c r="I42" s="27">
        <f t="shared" si="1"/>
        <v>0.970676444444444</v>
      </c>
      <c r="J42" s="14"/>
      <c r="K42" s="14"/>
      <c r="L42" s="14"/>
      <c r="M42" s="14"/>
    </row>
    <row r="43" ht="15.6" spans="1:13">
      <c r="A43" s="8">
        <v>39</v>
      </c>
      <c r="B43" s="16" t="s">
        <v>65</v>
      </c>
      <c r="C43" s="9" t="s">
        <v>48</v>
      </c>
      <c r="D43" s="12"/>
      <c r="E43" s="16">
        <v>11.5</v>
      </c>
      <c r="F43" s="9" t="s">
        <v>20</v>
      </c>
      <c r="G43" s="11">
        <v>1</v>
      </c>
      <c r="H43" s="9">
        <v>11.5</v>
      </c>
      <c r="I43" s="23">
        <f t="shared" si="1"/>
        <v>1</v>
      </c>
      <c r="J43" s="9"/>
      <c r="K43" s="9"/>
      <c r="L43" s="9"/>
      <c r="M43" s="9"/>
    </row>
    <row r="44" ht="15.6" spans="1:13">
      <c r="A44" s="8">
        <v>40</v>
      </c>
      <c r="B44" s="16" t="s">
        <v>66</v>
      </c>
      <c r="C44" s="9" t="s">
        <v>48</v>
      </c>
      <c r="D44" s="12"/>
      <c r="E44" s="17">
        <v>6</v>
      </c>
      <c r="F44" s="14" t="s">
        <v>20</v>
      </c>
      <c r="G44" s="18">
        <v>1</v>
      </c>
      <c r="H44" s="14">
        <v>5.8254</v>
      </c>
      <c r="I44" s="27">
        <f t="shared" si="1"/>
        <v>0.9709</v>
      </c>
      <c r="J44" s="14"/>
      <c r="K44" s="14"/>
      <c r="L44" s="14"/>
      <c r="M44" s="14"/>
    </row>
    <row r="45" ht="15.6" spans="1:13">
      <c r="A45" s="8">
        <v>41</v>
      </c>
      <c r="B45" s="16" t="s">
        <v>67</v>
      </c>
      <c r="C45" s="9" t="s">
        <v>48</v>
      </c>
      <c r="D45" s="12"/>
      <c r="E45" s="17">
        <v>7</v>
      </c>
      <c r="F45" s="14" t="s">
        <v>20</v>
      </c>
      <c r="G45" s="18">
        <v>1</v>
      </c>
      <c r="H45" s="14">
        <v>6.78749</v>
      </c>
      <c r="I45" s="27">
        <f t="shared" si="1"/>
        <v>0.969641428571429</v>
      </c>
      <c r="J45" s="14"/>
      <c r="K45" s="14"/>
      <c r="L45" s="14"/>
      <c r="M45" s="14"/>
    </row>
    <row r="46" ht="15.6" spans="1:13">
      <c r="A46" s="8">
        <v>42</v>
      </c>
      <c r="B46" s="16" t="s">
        <v>68</v>
      </c>
      <c r="C46" s="9" t="s">
        <v>48</v>
      </c>
      <c r="D46" s="12"/>
      <c r="E46" s="17">
        <v>35</v>
      </c>
      <c r="F46" s="14" t="s">
        <v>20</v>
      </c>
      <c r="G46" s="18">
        <v>1</v>
      </c>
      <c r="H46" s="14">
        <v>33.9511</v>
      </c>
      <c r="I46" s="27">
        <f t="shared" si="1"/>
        <v>0.970031428571428</v>
      </c>
      <c r="J46" s="14"/>
      <c r="K46" s="14"/>
      <c r="L46" s="14"/>
      <c r="M46" s="14"/>
    </row>
    <row r="47" ht="15.6" spans="1:13">
      <c r="A47" s="8">
        <v>43</v>
      </c>
      <c r="B47" s="16" t="s">
        <v>69</v>
      </c>
      <c r="C47" s="9" t="s">
        <v>48</v>
      </c>
      <c r="D47" s="12"/>
      <c r="E47" s="17">
        <v>6</v>
      </c>
      <c r="F47" s="14" t="s">
        <v>20</v>
      </c>
      <c r="G47" s="18">
        <v>1</v>
      </c>
      <c r="H47" s="14">
        <v>5.8254</v>
      </c>
      <c r="I47" s="27">
        <f t="shared" si="1"/>
        <v>0.9709</v>
      </c>
      <c r="J47" s="14"/>
      <c r="K47" s="14"/>
      <c r="L47" s="14"/>
      <c r="M47" s="14"/>
    </row>
    <row r="48" ht="15.6" spans="1:13">
      <c r="A48" s="8">
        <v>44</v>
      </c>
      <c r="B48" s="16" t="s">
        <v>70</v>
      </c>
      <c r="C48" s="9" t="s">
        <v>48</v>
      </c>
      <c r="D48" s="12"/>
      <c r="E48" s="17">
        <v>6</v>
      </c>
      <c r="F48" s="14" t="s">
        <v>20</v>
      </c>
      <c r="G48" s="18">
        <v>1</v>
      </c>
      <c r="H48" s="14">
        <v>5.8254</v>
      </c>
      <c r="I48" s="27">
        <f t="shared" si="1"/>
        <v>0.9709</v>
      </c>
      <c r="J48" s="14"/>
      <c r="K48" s="14"/>
      <c r="L48" s="14"/>
      <c r="M48" s="14"/>
    </row>
    <row r="49" ht="15.6" spans="1:13">
      <c r="A49" s="8">
        <v>45</v>
      </c>
      <c r="B49" s="16" t="s">
        <v>71</v>
      </c>
      <c r="C49" s="9" t="s">
        <v>48</v>
      </c>
      <c r="D49" s="12"/>
      <c r="E49" s="17">
        <v>6</v>
      </c>
      <c r="F49" s="14" t="s">
        <v>20</v>
      </c>
      <c r="G49" s="18">
        <v>1</v>
      </c>
      <c r="H49" s="14">
        <v>5.81815</v>
      </c>
      <c r="I49" s="27">
        <f t="shared" si="1"/>
        <v>0.969691666666667</v>
      </c>
      <c r="J49" s="14"/>
      <c r="K49" s="14"/>
      <c r="L49" s="14"/>
      <c r="M49" s="14"/>
    </row>
    <row r="50" ht="31.2" spans="1:13">
      <c r="A50" s="8">
        <v>46</v>
      </c>
      <c r="B50" s="16" t="s">
        <v>72</v>
      </c>
      <c r="C50" s="9" t="s">
        <v>48</v>
      </c>
      <c r="D50" s="12"/>
      <c r="E50" s="17">
        <v>2.5</v>
      </c>
      <c r="F50" s="14" t="s">
        <v>20</v>
      </c>
      <c r="G50" s="18">
        <v>1</v>
      </c>
      <c r="H50" s="14">
        <v>2.41054</v>
      </c>
      <c r="I50" s="27">
        <f t="shared" si="1"/>
        <v>0.964216</v>
      </c>
      <c r="J50" s="14"/>
      <c r="K50" s="14"/>
      <c r="L50" s="14"/>
      <c r="M50" s="14"/>
    </row>
    <row r="51" ht="15.6" spans="1:13">
      <c r="A51" s="8">
        <v>47</v>
      </c>
      <c r="B51" s="16" t="s">
        <v>73</v>
      </c>
      <c r="C51" s="9" t="s">
        <v>48</v>
      </c>
      <c r="D51" s="12"/>
      <c r="E51" s="17">
        <v>9</v>
      </c>
      <c r="F51" s="14" t="s">
        <v>20</v>
      </c>
      <c r="G51" s="18">
        <v>1</v>
      </c>
      <c r="H51" s="14">
        <v>8.7627</v>
      </c>
      <c r="I51" s="27">
        <f t="shared" si="1"/>
        <v>0.973633333333333</v>
      </c>
      <c r="J51" s="14"/>
      <c r="K51" s="14"/>
      <c r="L51" s="14"/>
      <c r="M51" s="14"/>
    </row>
    <row r="52" ht="15.6" spans="1:13">
      <c r="A52" s="8">
        <v>48</v>
      </c>
      <c r="B52" s="16" t="s">
        <v>74</v>
      </c>
      <c r="C52" s="9" t="s">
        <v>48</v>
      </c>
      <c r="D52" s="20"/>
      <c r="E52" s="17">
        <v>9</v>
      </c>
      <c r="F52" s="14" t="s">
        <v>20</v>
      </c>
      <c r="G52" s="18">
        <v>1</v>
      </c>
      <c r="H52" s="14">
        <v>8.762</v>
      </c>
      <c r="I52" s="27">
        <f t="shared" si="1"/>
        <v>0.973555555555556</v>
      </c>
      <c r="J52" s="14"/>
      <c r="K52" s="14"/>
      <c r="L52" s="14"/>
      <c r="M52" s="14"/>
    </row>
    <row r="53" ht="15.6" spans="1:13">
      <c r="A53" s="8">
        <v>49</v>
      </c>
      <c r="B53" s="16" t="s">
        <v>75</v>
      </c>
      <c r="C53" s="9" t="s">
        <v>48</v>
      </c>
      <c r="D53" s="10" t="s">
        <v>46</v>
      </c>
      <c r="E53" s="16">
        <v>12</v>
      </c>
      <c r="F53" s="9" t="s">
        <v>20</v>
      </c>
      <c r="G53" s="11">
        <v>1</v>
      </c>
      <c r="H53" s="9">
        <v>12</v>
      </c>
      <c r="I53" s="23">
        <f t="shared" si="1"/>
        <v>1</v>
      </c>
      <c r="J53" s="9"/>
      <c r="K53" s="9"/>
      <c r="L53" s="9"/>
      <c r="M53" s="9"/>
    </row>
    <row r="54" ht="31.2" spans="1:13">
      <c r="A54" s="8">
        <v>50</v>
      </c>
      <c r="B54" s="16" t="s">
        <v>76</v>
      </c>
      <c r="C54" s="16" t="s">
        <v>48</v>
      </c>
      <c r="D54" s="12"/>
      <c r="E54" s="16">
        <v>20</v>
      </c>
      <c r="F54" s="9" t="s">
        <v>20</v>
      </c>
      <c r="G54" s="11">
        <v>1</v>
      </c>
      <c r="H54" s="9">
        <v>20</v>
      </c>
      <c r="I54" s="23">
        <f t="shared" si="1"/>
        <v>1</v>
      </c>
      <c r="J54" s="9"/>
      <c r="K54" s="9"/>
      <c r="L54" s="9"/>
      <c r="M54" s="9"/>
    </row>
    <row r="55" ht="31.2" spans="1:13">
      <c r="A55" s="8">
        <v>51</v>
      </c>
      <c r="B55" s="16" t="s">
        <v>77</v>
      </c>
      <c r="C55" s="16" t="s">
        <v>48</v>
      </c>
      <c r="D55" s="12"/>
      <c r="E55" s="16">
        <v>20</v>
      </c>
      <c r="F55" s="9" t="s">
        <v>29</v>
      </c>
      <c r="G55" s="11">
        <v>1</v>
      </c>
      <c r="H55" s="9">
        <v>19.2</v>
      </c>
      <c r="I55" s="23">
        <f t="shared" si="1"/>
        <v>0.96</v>
      </c>
      <c r="J55" s="9"/>
      <c r="K55" s="9"/>
      <c r="L55" s="29" t="s">
        <v>78</v>
      </c>
      <c r="M55" s="9"/>
    </row>
    <row r="56" ht="48" customHeight="1" spans="1:13">
      <c r="A56" s="8">
        <v>52</v>
      </c>
      <c r="B56" s="16" t="s">
        <v>79</v>
      </c>
      <c r="C56" s="16" t="s">
        <v>80</v>
      </c>
      <c r="D56" s="12"/>
      <c r="E56" s="21">
        <v>16</v>
      </c>
      <c r="F56" s="14" t="s">
        <v>20</v>
      </c>
      <c r="G56" s="18">
        <v>1</v>
      </c>
      <c r="H56" s="14">
        <v>15.3798</v>
      </c>
      <c r="I56" s="27">
        <f t="shared" si="1"/>
        <v>0.9612375</v>
      </c>
      <c r="J56" s="14"/>
      <c r="K56" s="14"/>
      <c r="L56" s="14"/>
      <c r="M56" s="14"/>
    </row>
    <row r="57" ht="15.6" spans="1:13">
      <c r="A57" s="8">
        <v>53</v>
      </c>
      <c r="B57" s="16" t="s">
        <v>81</v>
      </c>
      <c r="C57" s="16" t="s">
        <v>82</v>
      </c>
      <c r="D57" s="12"/>
      <c r="E57" s="21">
        <v>2.5</v>
      </c>
      <c r="F57" s="14" t="s">
        <v>20</v>
      </c>
      <c r="G57" s="18">
        <v>1</v>
      </c>
      <c r="H57" s="14">
        <v>2.428</v>
      </c>
      <c r="I57" s="27">
        <f t="shared" si="1"/>
        <v>0.9712</v>
      </c>
      <c r="J57" s="14"/>
      <c r="K57" s="14"/>
      <c r="L57" s="14"/>
      <c r="M57" s="14"/>
    </row>
    <row r="58" ht="31.2" spans="1:13">
      <c r="A58" s="8">
        <v>54</v>
      </c>
      <c r="B58" s="16" t="s">
        <v>83</v>
      </c>
      <c r="C58" s="16" t="s">
        <v>82</v>
      </c>
      <c r="D58" s="12"/>
      <c r="E58" s="21">
        <v>10</v>
      </c>
      <c r="F58" s="14" t="s">
        <v>20</v>
      </c>
      <c r="G58" s="18">
        <v>1</v>
      </c>
      <c r="H58" s="14">
        <v>9.693</v>
      </c>
      <c r="I58" s="27">
        <f t="shared" si="1"/>
        <v>0.9693</v>
      </c>
      <c r="J58" s="14"/>
      <c r="K58" s="14"/>
      <c r="L58" s="14"/>
      <c r="M58" s="14"/>
    </row>
    <row r="59" ht="15.6" spans="1:13">
      <c r="A59" s="8">
        <v>55</v>
      </c>
      <c r="B59" s="16" t="s">
        <v>84</v>
      </c>
      <c r="C59" s="16" t="s">
        <v>82</v>
      </c>
      <c r="D59" s="12"/>
      <c r="E59" s="21">
        <v>8</v>
      </c>
      <c r="F59" s="14" t="s">
        <v>20</v>
      </c>
      <c r="G59" s="18">
        <v>1</v>
      </c>
      <c r="H59" s="14">
        <v>7.7553</v>
      </c>
      <c r="I59" s="27">
        <f t="shared" si="1"/>
        <v>0.9694125</v>
      </c>
      <c r="J59" s="14"/>
      <c r="K59" s="14"/>
      <c r="L59" s="14"/>
      <c r="M59" s="14"/>
    </row>
    <row r="60" ht="15.6" spans="1:13">
      <c r="A60" s="8">
        <v>56</v>
      </c>
      <c r="B60" s="16" t="s">
        <v>85</v>
      </c>
      <c r="C60" s="16" t="s">
        <v>82</v>
      </c>
      <c r="D60" s="12"/>
      <c r="E60" s="21">
        <v>8</v>
      </c>
      <c r="F60" s="14" t="s">
        <v>20</v>
      </c>
      <c r="G60" s="18">
        <v>1</v>
      </c>
      <c r="H60" s="14">
        <v>7.75595</v>
      </c>
      <c r="I60" s="27">
        <f t="shared" si="1"/>
        <v>0.96949375</v>
      </c>
      <c r="J60" s="14"/>
      <c r="K60" s="14"/>
      <c r="L60" s="14"/>
      <c r="M60" s="14"/>
    </row>
    <row r="61" ht="31.2" spans="1:13">
      <c r="A61" s="8">
        <v>57</v>
      </c>
      <c r="B61" s="16" t="s">
        <v>86</v>
      </c>
      <c r="C61" s="16" t="s">
        <v>80</v>
      </c>
      <c r="D61" s="12"/>
      <c r="E61" s="21">
        <v>3</v>
      </c>
      <c r="F61" s="14" t="s">
        <v>20</v>
      </c>
      <c r="G61" s="18">
        <v>1</v>
      </c>
      <c r="H61" s="14">
        <v>2.913</v>
      </c>
      <c r="I61" s="27">
        <f t="shared" si="1"/>
        <v>0.971</v>
      </c>
      <c r="J61" s="14"/>
      <c r="K61" s="14"/>
      <c r="L61" s="14"/>
      <c r="M61" s="14"/>
    </row>
    <row r="62" ht="31.2" spans="1:13">
      <c r="A62" s="8">
        <v>58</v>
      </c>
      <c r="B62" s="16" t="s">
        <v>87</v>
      </c>
      <c r="C62" s="16" t="s">
        <v>82</v>
      </c>
      <c r="D62" s="12"/>
      <c r="E62" s="21">
        <v>5</v>
      </c>
      <c r="F62" s="14" t="s">
        <v>20</v>
      </c>
      <c r="G62" s="18">
        <v>1</v>
      </c>
      <c r="H62" s="14">
        <v>4.853</v>
      </c>
      <c r="I62" s="27">
        <f t="shared" si="1"/>
        <v>0.9706</v>
      </c>
      <c r="J62" s="14"/>
      <c r="K62" s="14"/>
      <c r="L62" s="14"/>
      <c r="M62" s="14"/>
    </row>
    <row r="63" ht="31.2" spans="1:13">
      <c r="A63" s="8">
        <v>59</v>
      </c>
      <c r="B63" s="16" t="s">
        <v>88</v>
      </c>
      <c r="C63" s="16" t="s">
        <v>89</v>
      </c>
      <c r="D63" s="12"/>
      <c r="E63" s="22">
        <v>48</v>
      </c>
      <c r="F63" s="9" t="s">
        <v>25</v>
      </c>
      <c r="G63" s="11">
        <v>0.9</v>
      </c>
      <c r="H63" s="9">
        <v>0</v>
      </c>
      <c r="I63" s="23">
        <f t="shared" si="1"/>
        <v>0</v>
      </c>
      <c r="J63" s="9"/>
      <c r="K63" s="9"/>
      <c r="L63" s="29" t="s">
        <v>78</v>
      </c>
      <c r="M63" s="9"/>
    </row>
    <row r="64" ht="31.2" spans="1:13">
      <c r="A64" s="8">
        <v>60</v>
      </c>
      <c r="B64" s="16" t="s">
        <v>90</v>
      </c>
      <c r="C64" s="16" t="s">
        <v>82</v>
      </c>
      <c r="D64" s="12"/>
      <c r="E64" s="22">
        <v>12</v>
      </c>
      <c r="F64" s="9" t="s">
        <v>20</v>
      </c>
      <c r="G64" s="11">
        <v>1</v>
      </c>
      <c r="H64" s="9">
        <v>12</v>
      </c>
      <c r="I64" s="23">
        <f t="shared" si="1"/>
        <v>1</v>
      </c>
      <c r="J64" s="9"/>
      <c r="K64" s="9"/>
      <c r="L64" s="9"/>
      <c r="M64" s="9"/>
    </row>
    <row r="65" ht="31.2" spans="1:13">
      <c r="A65" s="8">
        <v>61</v>
      </c>
      <c r="B65" s="16" t="s">
        <v>91</v>
      </c>
      <c r="C65" s="16" t="s">
        <v>82</v>
      </c>
      <c r="D65" s="12"/>
      <c r="E65" s="22">
        <v>297</v>
      </c>
      <c r="F65" s="9" t="s">
        <v>29</v>
      </c>
      <c r="G65" s="11">
        <v>1</v>
      </c>
      <c r="H65" s="9">
        <v>214.635266</v>
      </c>
      <c r="I65" s="23">
        <f t="shared" si="1"/>
        <v>0.722677663299663</v>
      </c>
      <c r="J65" s="9"/>
      <c r="K65" s="9"/>
      <c r="L65" s="9"/>
      <c r="M65" s="9"/>
    </row>
    <row r="66" ht="15.6" spans="1:13">
      <c r="A66" s="8">
        <v>62</v>
      </c>
      <c r="B66" s="16" t="s">
        <v>92</v>
      </c>
      <c r="C66" s="16" t="s">
        <v>89</v>
      </c>
      <c r="D66" s="12"/>
      <c r="E66" s="21">
        <v>15</v>
      </c>
      <c r="F66" s="14" t="s">
        <v>20</v>
      </c>
      <c r="G66" s="18">
        <v>1</v>
      </c>
      <c r="H66" s="14">
        <v>14.54736</v>
      </c>
      <c r="I66" s="27">
        <f t="shared" si="1"/>
        <v>0.969824</v>
      </c>
      <c r="J66" s="14"/>
      <c r="K66" s="14"/>
      <c r="L66" s="14"/>
      <c r="M66" s="14"/>
    </row>
    <row r="67" ht="15.6" spans="1:13">
      <c r="A67" s="8">
        <v>63</v>
      </c>
      <c r="B67" s="16" t="s">
        <v>93</v>
      </c>
      <c r="C67" s="16" t="s">
        <v>82</v>
      </c>
      <c r="D67" s="12"/>
      <c r="E67" s="21">
        <v>12</v>
      </c>
      <c r="F67" s="14" t="s">
        <v>20</v>
      </c>
      <c r="G67" s="18">
        <v>1</v>
      </c>
      <c r="H67" s="14">
        <v>11.646</v>
      </c>
      <c r="I67" s="27">
        <f t="shared" si="1"/>
        <v>0.9705</v>
      </c>
      <c r="J67" s="14"/>
      <c r="K67" s="14"/>
      <c r="L67" s="14"/>
      <c r="M67" s="14"/>
    </row>
    <row r="68" ht="15.6" spans="1:13">
      <c r="A68" s="8">
        <v>64</v>
      </c>
      <c r="B68" s="16" t="s">
        <v>94</v>
      </c>
      <c r="C68" s="16" t="s">
        <v>82</v>
      </c>
      <c r="D68" s="12"/>
      <c r="E68" s="21">
        <v>8</v>
      </c>
      <c r="F68" s="14" t="s">
        <v>20</v>
      </c>
      <c r="G68" s="18">
        <v>1</v>
      </c>
      <c r="H68" s="14">
        <v>7.766</v>
      </c>
      <c r="I68" s="27">
        <f t="shared" si="1"/>
        <v>0.97075</v>
      </c>
      <c r="J68" s="14"/>
      <c r="K68" s="14"/>
      <c r="L68" s="14"/>
      <c r="M68" s="14"/>
    </row>
    <row r="69" ht="31.2" spans="1:13">
      <c r="A69" s="8">
        <v>65</v>
      </c>
      <c r="B69" s="16" t="s">
        <v>95</v>
      </c>
      <c r="C69" s="16" t="s">
        <v>96</v>
      </c>
      <c r="D69" s="12"/>
      <c r="E69" s="21">
        <v>15</v>
      </c>
      <c r="F69" s="14" t="s">
        <v>20</v>
      </c>
      <c r="G69" s="18">
        <v>1</v>
      </c>
      <c r="H69" s="14">
        <v>14.556</v>
      </c>
      <c r="I69" s="27">
        <f t="shared" si="1"/>
        <v>0.9704</v>
      </c>
      <c r="J69" s="14"/>
      <c r="K69" s="14"/>
      <c r="L69" s="14"/>
      <c r="M69" s="14"/>
    </row>
    <row r="70" ht="28" customHeight="1" spans="1:13">
      <c r="A70" s="8">
        <v>66</v>
      </c>
      <c r="B70" s="16" t="s">
        <v>97</v>
      </c>
      <c r="C70" s="16" t="s">
        <v>89</v>
      </c>
      <c r="D70" s="12"/>
      <c r="E70" s="9">
        <v>12.5</v>
      </c>
      <c r="F70" s="9" t="s">
        <v>25</v>
      </c>
      <c r="G70" s="11">
        <v>0.95</v>
      </c>
      <c r="H70" s="9">
        <v>0</v>
      </c>
      <c r="I70" s="23">
        <f t="shared" si="1"/>
        <v>0</v>
      </c>
      <c r="J70" s="9"/>
      <c r="K70" s="9"/>
      <c r="L70" s="29" t="s">
        <v>78</v>
      </c>
      <c r="M70" s="9"/>
    </row>
    <row r="71" ht="27" customHeight="1" spans="1:13">
      <c r="A71" s="8">
        <v>67</v>
      </c>
      <c r="B71" s="16" t="s">
        <v>98</v>
      </c>
      <c r="C71" s="16" t="s">
        <v>89</v>
      </c>
      <c r="D71" s="12"/>
      <c r="E71" s="22">
        <v>16</v>
      </c>
      <c r="F71" s="9" t="s">
        <v>25</v>
      </c>
      <c r="G71" s="11">
        <f>H71/E71</f>
        <v>0.42762575</v>
      </c>
      <c r="H71" s="9">
        <v>6.842012</v>
      </c>
      <c r="I71" s="23">
        <f t="shared" si="1"/>
        <v>0.42762575</v>
      </c>
      <c r="J71" s="9"/>
      <c r="K71" s="9"/>
      <c r="L71" s="29" t="s">
        <v>78</v>
      </c>
      <c r="M71" s="9"/>
    </row>
    <row r="72" ht="28" customHeight="1" spans="1:13">
      <c r="A72" s="8">
        <v>68</v>
      </c>
      <c r="B72" s="16" t="s">
        <v>99</v>
      </c>
      <c r="C72" s="16" t="s">
        <v>80</v>
      </c>
      <c r="D72" s="12"/>
      <c r="E72" s="17">
        <v>13</v>
      </c>
      <c r="F72" s="14" t="s">
        <v>20</v>
      </c>
      <c r="G72" s="18">
        <v>1</v>
      </c>
      <c r="H72" s="14">
        <v>12.619</v>
      </c>
      <c r="I72" s="27">
        <f t="shared" si="1"/>
        <v>0.970692307692308</v>
      </c>
      <c r="J72" s="14"/>
      <c r="K72" s="14"/>
      <c r="L72" s="14"/>
      <c r="M72" s="14"/>
    </row>
    <row r="73" ht="15.6" spans="1:13">
      <c r="A73" s="8">
        <v>69</v>
      </c>
      <c r="B73" s="16" t="s">
        <v>100</v>
      </c>
      <c r="C73" s="16" t="s">
        <v>80</v>
      </c>
      <c r="D73" s="12"/>
      <c r="E73" s="17">
        <v>10</v>
      </c>
      <c r="F73" s="14" t="s">
        <v>20</v>
      </c>
      <c r="G73" s="18">
        <v>1</v>
      </c>
      <c r="H73" s="14">
        <v>9.6284</v>
      </c>
      <c r="I73" s="27">
        <f t="shared" si="1"/>
        <v>0.96284</v>
      </c>
      <c r="J73" s="14"/>
      <c r="K73" s="14"/>
      <c r="L73" s="14"/>
      <c r="M73" s="14"/>
    </row>
    <row r="74" ht="31.2" spans="1:13">
      <c r="A74" s="8">
        <v>70</v>
      </c>
      <c r="B74" s="16" t="s">
        <v>101</v>
      </c>
      <c r="C74" s="16" t="s">
        <v>102</v>
      </c>
      <c r="D74" s="12"/>
      <c r="E74" s="17">
        <v>12</v>
      </c>
      <c r="F74" s="14" t="s">
        <v>20</v>
      </c>
      <c r="G74" s="18">
        <v>1</v>
      </c>
      <c r="H74" s="14">
        <v>11.64332</v>
      </c>
      <c r="I74" s="27">
        <f t="shared" si="1"/>
        <v>0.970276666666667</v>
      </c>
      <c r="J74" s="14"/>
      <c r="K74" s="14"/>
      <c r="L74" s="32"/>
      <c r="M74" s="17" t="s">
        <v>103</v>
      </c>
    </row>
    <row r="75" ht="31.2" spans="1:13">
      <c r="A75" s="8">
        <v>71</v>
      </c>
      <c r="B75" s="16" t="s">
        <v>104</v>
      </c>
      <c r="C75" s="16" t="s">
        <v>105</v>
      </c>
      <c r="D75" s="12"/>
      <c r="E75" s="16">
        <v>49</v>
      </c>
      <c r="F75" s="9" t="s">
        <v>20</v>
      </c>
      <c r="G75" s="11">
        <v>1</v>
      </c>
      <c r="H75" s="9">
        <v>49</v>
      </c>
      <c r="I75" s="23">
        <f t="shared" si="1"/>
        <v>1</v>
      </c>
      <c r="J75" s="9"/>
      <c r="K75" s="9"/>
      <c r="L75" s="9"/>
      <c r="M75" s="9" t="s">
        <v>106</v>
      </c>
    </row>
    <row r="76" ht="15.6" spans="1:13">
      <c r="A76" s="8">
        <v>72</v>
      </c>
      <c r="B76" s="16" t="s">
        <v>107</v>
      </c>
      <c r="C76" s="16" t="s">
        <v>80</v>
      </c>
      <c r="D76" s="20"/>
      <c r="E76" s="17">
        <v>10</v>
      </c>
      <c r="F76" s="14" t="s">
        <v>20</v>
      </c>
      <c r="G76" s="18">
        <v>1</v>
      </c>
      <c r="H76" s="14">
        <v>9.67496</v>
      </c>
      <c r="I76" s="27">
        <f t="shared" si="1"/>
        <v>0.967496</v>
      </c>
      <c r="J76" s="14"/>
      <c r="K76" s="14"/>
      <c r="L76" s="14"/>
      <c r="M76" s="14"/>
    </row>
    <row r="77" ht="46.8" spans="1:13">
      <c r="A77" s="8">
        <v>73</v>
      </c>
      <c r="B77" s="16" t="s">
        <v>108</v>
      </c>
      <c r="C77" s="16" t="s">
        <v>109</v>
      </c>
      <c r="D77" s="30" t="s">
        <v>46</v>
      </c>
      <c r="E77" s="17">
        <v>7.5</v>
      </c>
      <c r="F77" s="14" t="s">
        <v>20</v>
      </c>
      <c r="G77" s="18">
        <v>1</v>
      </c>
      <c r="H77" s="14">
        <v>7.26786</v>
      </c>
      <c r="I77" s="27">
        <f t="shared" si="1"/>
        <v>0.969048</v>
      </c>
      <c r="J77" s="14"/>
      <c r="K77" s="14"/>
      <c r="L77" s="32"/>
      <c r="M77" s="17" t="s">
        <v>110</v>
      </c>
    </row>
    <row r="78" ht="15.6" spans="1:13">
      <c r="A78" s="8">
        <v>74</v>
      </c>
      <c r="B78" s="16" t="s">
        <v>111</v>
      </c>
      <c r="C78" s="16" t="s">
        <v>80</v>
      </c>
      <c r="D78" s="31"/>
      <c r="E78" s="17">
        <v>46</v>
      </c>
      <c r="F78" s="14" t="s">
        <v>20</v>
      </c>
      <c r="G78" s="18">
        <v>1</v>
      </c>
      <c r="H78" s="14">
        <v>44.6081</v>
      </c>
      <c r="I78" s="27">
        <f t="shared" si="1"/>
        <v>0.969741304347826</v>
      </c>
      <c r="J78" s="14"/>
      <c r="K78" s="14"/>
      <c r="L78" s="14"/>
      <c r="M78" s="14"/>
    </row>
    <row r="79" ht="15.6" spans="1:13">
      <c r="A79" s="8">
        <v>75</v>
      </c>
      <c r="B79" s="16" t="s">
        <v>112</v>
      </c>
      <c r="C79" s="16" t="s">
        <v>80</v>
      </c>
      <c r="D79" s="31"/>
      <c r="E79" s="17">
        <v>10.5</v>
      </c>
      <c r="F79" s="14" t="s">
        <v>20</v>
      </c>
      <c r="G79" s="18">
        <v>1</v>
      </c>
      <c r="H79" s="14">
        <v>10.191</v>
      </c>
      <c r="I79" s="27">
        <f t="shared" si="1"/>
        <v>0.970571428571429</v>
      </c>
      <c r="J79" s="14"/>
      <c r="K79" s="14"/>
      <c r="L79" s="32"/>
      <c r="M79" s="14"/>
    </row>
    <row r="80" ht="15.6" spans="1:13">
      <c r="A80" s="8">
        <v>76</v>
      </c>
      <c r="B80" s="16" t="s">
        <v>113</v>
      </c>
      <c r="C80" s="16" t="s">
        <v>80</v>
      </c>
      <c r="D80" s="31"/>
      <c r="E80" s="17">
        <v>8</v>
      </c>
      <c r="F80" s="14" t="s">
        <v>20</v>
      </c>
      <c r="G80" s="18">
        <v>1</v>
      </c>
      <c r="H80" s="14">
        <v>7.763</v>
      </c>
      <c r="I80" s="27">
        <f t="shared" si="1"/>
        <v>0.970375</v>
      </c>
      <c r="J80" s="14"/>
      <c r="K80" s="14"/>
      <c r="L80" s="14"/>
      <c r="M80" s="14"/>
    </row>
    <row r="81" ht="15.6" spans="1:13">
      <c r="A81" s="8">
        <v>77</v>
      </c>
      <c r="B81" s="16" t="s">
        <v>114</v>
      </c>
      <c r="C81" s="16" t="s">
        <v>80</v>
      </c>
      <c r="D81" s="31"/>
      <c r="E81" s="17">
        <v>10</v>
      </c>
      <c r="F81" s="14" t="s">
        <v>20</v>
      </c>
      <c r="G81" s="18">
        <v>1</v>
      </c>
      <c r="H81" s="14">
        <v>9.709</v>
      </c>
      <c r="I81" s="27">
        <f>H81/E81</f>
        <v>0.9709</v>
      </c>
      <c r="J81" s="14"/>
      <c r="K81" s="14"/>
      <c r="L81" s="14"/>
      <c r="M81" s="14"/>
    </row>
    <row r="82" ht="30" customHeight="1" spans="1:13">
      <c r="A82" s="8">
        <v>78</v>
      </c>
      <c r="B82" s="16" t="s">
        <v>115</v>
      </c>
      <c r="C82" s="16" t="s">
        <v>80</v>
      </c>
      <c r="D82" s="31"/>
      <c r="E82" s="16">
        <v>10</v>
      </c>
      <c r="F82" s="9" t="s">
        <v>25</v>
      </c>
      <c r="G82" s="11">
        <v>0.3</v>
      </c>
      <c r="H82" s="9">
        <v>0</v>
      </c>
      <c r="I82" s="23">
        <f>H82/E82</f>
        <v>0</v>
      </c>
      <c r="J82" s="9"/>
      <c r="K82" s="9"/>
      <c r="L82" s="9" t="s">
        <v>78</v>
      </c>
      <c r="M82" s="9"/>
    </row>
    <row r="83" ht="30" customHeight="1" spans="1:13">
      <c r="A83" s="8">
        <v>79</v>
      </c>
      <c r="B83" s="16" t="s">
        <v>116</v>
      </c>
      <c r="C83" s="16" t="s">
        <v>80</v>
      </c>
      <c r="D83" s="31"/>
      <c r="E83" s="16">
        <v>13.5</v>
      </c>
      <c r="F83" s="9" t="s">
        <v>25</v>
      </c>
      <c r="G83" s="11">
        <v>0.9</v>
      </c>
      <c r="H83" s="9">
        <v>0</v>
      </c>
      <c r="I83" s="23">
        <f>H83/E83</f>
        <v>0</v>
      </c>
      <c r="J83" s="9"/>
      <c r="K83" s="9"/>
      <c r="L83" s="9" t="s">
        <v>78</v>
      </c>
      <c r="M83" s="9"/>
    </row>
    <row r="84" ht="15.6" spans="1:13">
      <c r="A84" s="8">
        <v>80</v>
      </c>
      <c r="B84" s="16" t="s">
        <v>117</v>
      </c>
      <c r="C84" s="16" t="s">
        <v>80</v>
      </c>
      <c r="D84" s="31"/>
      <c r="E84" s="16">
        <v>6.5</v>
      </c>
      <c r="F84" s="9" t="s">
        <v>25</v>
      </c>
      <c r="G84" s="11">
        <v>1</v>
      </c>
      <c r="H84" s="9">
        <v>0</v>
      </c>
      <c r="I84" s="23">
        <f>H84/E84</f>
        <v>0</v>
      </c>
      <c r="J84" s="9"/>
      <c r="K84" s="9"/>
      <c r="L84" s="9" t="s">
        <v>78</v>
      </c>
      <c r="M84" s="9"/>
    </row>
    <row r="85" ht="15.6" spans="1:13">
      <c r="A85" s="8">
        <v>81</v>
      </c>
      <c r="B85" s="16" t="s">
        <v>118</v>
      </c>
      <c r="C85" s="16" t="s">
        <v>80</v>
      </c>
      <c r="D85" s="31"/>
      <c r="E85" s="16">
        <v>5.5</v>
      </c>
      <c r="F85" s="9" t="s">
        <v>25</v>
      </c>
      <c r="G85" s="11">
        <v>1</v>
      </c>
      <c r="H85" s="9">
        <v>0</v>
      </c>
      <c r="I85" s="23">
        <f>H85/E85</f>
        <v>0</v>
      </c>
      <c r="J85" s="9"/>
      <c r="K85" s="9"/>
      <c r="L85" s="9" t="s">
        <v>78</v>
      </c>
      <c r="M85" s="9"/>
    </row>
    <row r="86" ht="31.2" spans="1:13">
      <c r="A86" s="8">
        <v>82</v>
      </c>
      <c r="B86" s="16" t="s">
        <v>119</v>
      </c>
      <c r="C86" s="16" t="s">
        <v>80</v>
      </c>
      <c r="D86" s="31"/>
      <c r="E86" s="16">
        <v>13</v>
      </c>
      <c r="F86" s="9" t="s">
        <v>25</v>
      </c>
      <c r="G86" s="11">
        <v>1</v>
      </c>
      <c r="H86" s="9">
        <v>0</v>
      </c>
      <c r="I86" s="23">
        <f>H86/E86</f>
        <v>0</v>
      </c>
      <c r="J86" s="9"/>
      <c r="K86" s="9"/>
      <c r="L86" s="9" t="s">
        <v>78</v>
      </c>
      <c r="M86" s="9"/>
    </row>
    <row r="87" ht="15.6" spans="1:13">
      <c r="A87" s="8">
        <v>83</v>
      </c>
      <c r="B87" s="16" t="s">
        <v>120</v>
      </c>
      <c r="C87" s="16" t="s">
        <v>80</v>
      </c>
      <c r="D87" s="31"/>
      <c r="E87" s="16">
        <v>3.5</v>
      </c>
      <c r="F87" s="9" t="s">
        <v>25</v>
      </c>
      <c r="G87" s="11">
        <v>0.8</v>
      </c>
      <c r="H87" s="9">
        <v>0</v>
      </c>
      <c r="I87" s="23">
        <f>H87/E87</f>
        <v>0</v>
      </c>
      <c r="J87" s="9"/>
      <c r="K87" s="9"/>
      <c r="L87" s="9" t="s">
        <v>78</v>
      </c>
      <c r="M87" s="9"/>
    </row>
    <row r="88" ht="28.8" spans="1:13">
      <c r="A88" s="8">
        <v>84</v>
      </c>
      <c r="B88" s="9" t="s">
        <v>121</v>
      </c>
      <c r="C88" s="9" t="s">
        <v>122</v>
      </c>
      <c r="D88" s="10" t="s">
        <v>123</v>
      </c>
      <c r="E88" s="9">
        <v>5</v>
      </c>
      <c r="F88" s="9" t="s">
        <v>20</v>
      </c>
      <c r="G88" s="11">
        <v>1</v>
      </c>
      <c r="H88" s="29">
        <v>5</v>
      </c>
      <c r="I88" s="23">
        <f t="shared" ref="I88:I108" si="2">H88/E88</f>
        <v>1</v>
      </c>
      <c r="J88" s="9"/>
      <c r="K88" s="9"/>
      <c r="L88" s="33"/>
      <c r="M88" s="9" t="s">
        <v>124</v>
      </c>
    </row>
    <row r="89" ht="28.8" spans="1:13">
      <c r="A89" s="8">
        <v>85</v>
      </c>
      <c r="B89" s="9" t="s">
        <v>125</v>
      </c>
      <c r="C89" s="9" t="s">
        <v>122</v>
      </c>
      <c r="D89" s="12"/>
      <c r="E89" s="14">
        <v>25</v>
      </c>
      <c r="F89" s="14" t="s">
        <v>20</v>
      </c>
      <c r="G89" s="18">
        <v>1</v>
      </c>
      <c r="H89" s="32">
        <v>19.60185</v>
      </c>
      <c r="I89" s="27">
        <f t="shared" si="2"/>
        <v>0.784074</v>
      </c>
      <c r="J89" s="14"/>
      <c r="K89" s="14"/>
      <c r="L89" s="34"/>
      <c r="M89" s="14" t="s">
        <v>124</v>
      </c>
    </row>
    <row r="90" ht="28.8" spans="1:13">
      <c r="A90" s="8">
        <v>86</v>
      </c>
      <c r="B90" s="9" t="s">
        <v>126</v>
      </c>
      <c r="C90" s="9" t="s">
        <v>122</v>
      </c>
      <c r="D90" s="12"/>
      <c r="E90" s="14">
        <v>5</v>
      </c>
      <c r="F90" s="14" t="s">
        <v>20</v>
      </c>
      <c r="G90" s="18">
        <v>1</v>
      </c>
      <c r="H90" s="32">
        <v>4.9686</v>
      </c>
      <c r="I90" s="27">
        <f t="shared" si="2"/>
        <v>0.99372</v>
      </c>
      <c r="J90" s="14"/>
      <c r="K90" s="14"/>
      <c r="L90" s="34"/>
      <c r="M90" s="14" t="s">
        <v>124</v>
      </c>
    </row>
    <row r="91" ht="28.8" spans="1:13">
      <c r="A91" s="8">
        <v>87</v>
      </c>
      <c r="B91" s="9" t="s">
        <v>127</v>
      </c>
      <c r="C91" s="9" t="s">
        <v>122</v>
      </c>
      <c r="D91" s="12"/>
      <c r="E91" s="14">
        <v>20</v>
      </c>
      <c r="F91" s="14" t="s">
        <v>20</v>
      </c>
      <c r="G91" s="18">
        <v>1</v>
      </c>
      <c r="H91" s="32">
        <v>19.2</v>
      </c>
      <c r="I91" s="27">
        <f t="shared" si="2"/>
        <v>0.96</v>
      </c>
      <c r="J91" s="14">
        <v>0.8</v>
      </c>
      <c r="K91" s="14"/>
      <c r="L91" s="34"/>
      <c r="M91" s="14" t="s">
        <v>124</v>
      </c>
    </row>
    <row r="92" ht="28.8" spans="1:13">
      <c r="A92" s="8">
        <v>88</v>
      </c>
      <c r="B92" s="9" t="s">
        <v>128</v>
      </c>
      <c r="C92" s="9" t="s">
        <v>122</v>
      </c>
      <c r="D92" s="12"/>
      <c r="E92" s="14">
        <v>110</v>
      </c>
      <c r="F92" s="14" t="s">
        <v>20</v>
      </c>
      <c r="G92" s="18">
        <v>1</v>
      </c>
      <c r="H92" s="32">
        <v>93.117807</v>
      </c>
      <c r="I92" s="27">
        <f t="shared" si="2"/>
        <v>0.846525518181818</v>
      </c>
      <c r="J92" s="14">
        <v>0</v>
      </c>
      <c r="K92" s="14">
        <v>0</v>
      </c>
      <c r="L92" s="34"/>
      <c r="M92" s="14" t="s">
        <v>124</v>
      </c>
    </row>
    <row r="93" ht="28.8" spans="1:13">
      <c r="A93" s="8">
        <v>89</v>
      </c>
      <c r="B93" s="9" t="s">
        <v>129</v>
      </c>
      <c r="C93" s="9" t="s">
        <v>122</v>
      </c>
      <c r="D93" s="12"/>
      <c r="E93" s="9">
        <v>130</v>
      </c>
      <c r="F93" s="9" t="s">
        <v>29</v>
      </c>
      <c r="G93" s="11">
        <v>1</v>
      </c>
      <c r="H93" s="29">
        <v>67.853396</v>
      </c>
      <c r="I93" s="23">
        <f t="shared" si="2"/>
        <v>0.5219492</v>
      </c>
      <c r="J93" s="9">
        <v>43.651262</v>
      </c>
      <c r="K93" s="9">
        <v>0</v>
      </c>
      <c r="L93" s="33" t="s">
        <v>130</v>
      </c>
      <c r="M93" s="9" t="s">
        <v>124</v>
      </c>
    </row>
    <row r="94" ht="42" customHeight="1" spans="1:13">
      <c r="A94" s="8">
        <v>90</v>
      </c>
      <c r="B94" s="9" t="s">
        <v>131</v>
      </c>
      <c r="C94" s="9" t="s">
        <v>122</v>
      </c>
      <c r="D94" s="12"/>
      <c r="E94" s="9">
        <v>140</v>
      </c>
      <c r="F94" s="9" t="s">
        <v>29</v>
      </c>
      <c r="G94" s="11">
        <v>1</v>
      </c>
      <c r="H94" s="29">
        <v>106.929699</v>
      </c>
      <c r="I94" s="23">
        <f t="shared" si="2"/>
        <v>0.763783564285714</v>
      </c>
      <c r="J94" s="9">
        <v>21.383883</v>
      </c>
      <c r="K94" s="9">
        <v>0</v>
      </c>
      <c r="L94" s="33" t="s">
        <v>130</v>
      </c>
      <c r="M94" s="9" t="s">
        <v>124</v>
      </c>
    </row>
    <row r="95" ht="28.8" spans="1:13">
      <c r="A95" s="8">
        <v>91</v>
      </c>
      <c r="B95" s="9" t="s">
        <v>132</v>
      </c>
      <c r="C95" s="9" t="s">
        <v>122</v>
      </c>
      <c r="D95" s="12"/>
      <c r="E95" s="9">
        <v>20</v>
      </c>
      <c r="F95" s="9" t="s">
        <v>25</v>
      </c>
      <c r="G95" s="11">
        <v>0.2</v>
      </c>
      <c r="H95" s="29">
        <v>0.6836</v>
      </c>
      <c r="I95" s="23">
        <f t="shared" si="2"/>
        <v>0.03418</v>
      </c>
      <c r="J95" s="9">
        <v>0</v>
      </c>
      <c r="K95" s="9">
        <v>0</v>
      </c>
      <c r="L95" s="9" t="s">
        <v>133</v>
      </c>
      <c r="M95" s="9" t="s">
        <v>124</v>
      </c>
    </row>
    <row r="96" spans="1:13">
      <c r="A96" s="8">
        <v>92</v>
      </c>
      <c r="B96" s="9" t="s">
        <v>23</v>
      </c>
      <c r="C96" s="9" t="s">
        <v>134</v>
      </c>
      <c r="D96" s="12"/>
      <c r="E96" s="9">
        <v>9</v>
      </c>
      <c r="F96" s="9" t="s">
        <v>25</v>
      </c>
      <c r="G96" s="11">
        <v>0.9</v>
      </c>
      <c r="H96" s="29">
        <v>7.53029</v>
      </c>
      <c r="I96" s="23">
        <f t="shared" si="2"/>
        <v>0.836698888888889</v>
      </c>
      <c r="J96" s="9">
        <v>0</v>
      </c>
      <c r="K96" s="9">
        <v>0</v>
      </c>
      <c r="L96" s="9" t="s">
        <v>133</v>
      </c>
      <c r="M96" s="9" t="s">
        <v>135</v>
      </c>
    </row>
    <row r="97" spans="1:13">
      <c r="A97" s="8">
        <v>93</v>
      </c>
      <c r="B97" s="9" t="s">
        <v>136</v>
      </c>
      <c r="C97" s="9" t="s">
        <v>134</v>
      </c>
      <c r="D97" s="12"/>
      <c r="E97" s="9">
        <v>10</v>
      </c>
      <c r="F97" s="9" t="s">
        <v>20</v>
      </c>
      <c r="G97" s="11">
        <v>1</v>
      </c>
      <c r="H97" s="29">
        <v>10</v>
      </c>
      <c r="I97" s="23">
        <f t="shared" si="2"/>
        <v>1</v>
      </c>
      <c r="J97" s="9"/>
      <c r="K97" s="9"/>
      <c r="L97" s="9"/>
      <c r="M97" s="9" t="s">
        <v>135</v>
      </c>
    </row>
    <row r="98" ht="28.8" spans="1:13">
      <c r="A98" s="8">
        <v>94</v>
      </c>
      <c r="B98" s="9" t="s">
        <v>137</v>
      </c>
      <c r="C98" s="9" t="s">
        <v>134</v>
      </c>
      <c r="D98" s="12"/>
      <c r="E98" s="9">
        <v>12.5</v>
      </c>
      <c r="F98" s="9" t="s">
        <v>29</v>
      </c>
      <c r="G98" s="11">
        <v>1</v>
      </c>
      <c r="H98" s="29">
        <v>0</v>
      </c>
      <c r="I98" s="23">
        <f t="shared" si="2"/>
        <v>0</v>
      </c>
      <c r="J98" s="9">
        <v>12</v>
      </c>
      <c r="K98" s="9">
        <v>0</v>
      </c>
      <c r="L98" s="33" t="s">
        <v>130</v>
      </c>
      <c r="M98" s="9" t="s">
        <v>135</v>
      </c>
    </row>
    <row r="99" ht="28.8" spans="1:13">
      <c r="A99" s="8">
        <v>95</v>
      </c>
      <c r="B99" s="9" t="s">
        <v>138</v>
      </c>
      <c r="C99" s="9" t="s">
        <v>134</v>
      </c>
      <c r="D99" s="12"/>
      <c r="E99" s="9">
        <v>30</v>
      </c>
      <c r="F99" s="9" t="s">
        <v>29</v>
      </c>
      <c r="G99" s="11">
        <v>1</v>
      </c>
      <c r="H99" s="29">
        <v>0</v>
      </c>
      <c r="I99" s="23">
        <f t="shared" si="2"/>
        <v>0</v>
      </c>
      <c r="J99" s="9">
        <v>28.13</v>
      </c>
      <c r="K99" s="9">
        <v>0</v>
      </c>
      <c r="L99" s="33" t="s">
        <v>130</v>
      </c>
      <c r="M99" s="9" t="s">
        <v>135</v>
      </c>
    </row>
    <row r="100" spans="1:13">
      <c r="A100" s="8">
        <v>96</v>
      </c>
      <c r="B100" s="9" t="s">
        <v>139</v>
      </c>
      <c r="C100" s="9" t="s">
        <v>134</v>
      </c>
      <c r="D100" s="12"/>
      <c r="E100" s="9">
        <v>62.5</v>
      </c>
      <c r="F100" s="9" t="s">
        <v>20</v>
      </c>
      <c r="G100" s="11">
        <v>1</v>
      </c>
      <c r="H100" s="29">
        <v>62.5</v>
      </c>
      <c r="I100" s="23">
        <f t="shared" si="2"/>
        <v>1</v>
      </c>
      <c r="J100" s="9"/>
      <c r="K100" s="9"/>
      <c r="L100" s="33"/>
      <c r="M100" s="9" t="s">
        <v>140</v>
      </c>
    </row>
    <row r="101" spans="1:13">
      <c r="A101" s="8">
        <v>97</v>
      </c>
      <c r="B101" s="9" t="s">
        <v>141</v>
      </c>
      <c r="C101" s="9" t="s">
        <v>134</v>
      </c>
      <c r="D101" s="20"/>
      <c r="E101" s="14">
        <v>45</v>
      </c>
      <c r="F101" s="14" t="s">
        <v>20</v>
      </c>
      <c r="G101" s="18">
        <v>0.7</v>
      </c>
      <c r="H101" s="32">
        <v>37.939368</v>
      </c>
      <c r="I101" s="27">
        <f t="shared" si="2"/>
        <v>0.843097066666667</v>
      </c>
      <c r="J101" s="14">
        <v>2.13</v>
      </c>
      <c r="K101" s="14">
        <v>0</v>
      </c>
      <c r="L101" s="34" t="s">
        <v>130</v>
      </c>
      <c r="M101" s="14" t="s">
        <v>142</v>
      </c>
    </row>
    <row r="102" ht="28.8" spans="1:13">
      <c r="A102" s="8">
        <v>98</v>
      </c>
      <c r="B102" s="9" t="s">
        <v>143</v>
      </c>
      <c r="C102" s="9" t="s">
        <v>134</v>
      </c>
      <c r="D102" s="10" t="s">
        <v>123</v>
      </c>
      <c r="E102" s="9">
        <v>66</v>
      </c>
      <c r="F102" s="9" t="s">
        <v>25</v>
      </c>
      <c r="G102" s="11">
        <v>0.3</v>
      </c>
      <c r="H102" s="29">
        <v>9.78</v>
      </c>
      <c r="I102" s="23">
        <f t="shared" si="2"/>
        <v>0.148181818181818</v>
      </c>
      <c r="J102" s="9">
        <v>0.8</v>
      </c>
      <c r="K102" s="9">
        <v>0</v>
      </c>
      <c r="L102" s="9" t="s">
        <v>133</v>
      </c>
      <c r="M102" s="9" t="s">
        <v>142</v>
      </c>
    </row>
    <row r="103" ht="28.8" spans="1:13">
      <c r="A103" s="8">
        <v>99</v>
      </c>
      <c r="B103" s="9" t="s">
        <v>144</v>
      </c>
      <c r="C103" s="9" t="s">
        <v>134</v>
      </c>
      <c r="D103" s="12"/>
      <c r="E103" s="14">
        <v>48</v>
      </c>
      <c r="F103" s="14" t="s">
        <v>20</v>
      </c>
      <c r="G103" s="18">
        <v>1</v>
      </c>
      <c r="H103" s="32">
        <v>45.901826</v>
      </c>
      <c r="I103" s="27">
        <f t="shared" si="2"/>
        <v>0.956288041666667</v>
      </c>
      <c r="J103" s="14">
        <v>0</v>
      </c>
      <c r="K103" s="14">
        <v>0</v>
      </c>
      <c r="L103" s="14"/>
      <c r="M103" s="14" t="s">
        <v>142</v>
      </c>
    </row>
    <row r="104" spans="1:13">
      <c r="A104" s="8">
        <v>100</v>
      </c>
      <c r="B104" s="9" t="s">
        <v>145</v>
      </c>
      <c r="C104" s="9" t="s">
        <v>134</v>
      </c>
      <c r="D104" s="12"/>
      <c r="E104" s="14">
        <v>48</v>
      </c>
      <c r="F104" s="14" t="s">
        <v>20</v>
      </c>
      <c r="G104" s="18">
        <v>1</v>
      </c>
      <c r="H104" s="32">
        <v>44.88296</v>
      </c>
      <c r="I104" s="27">
        <f t="shared" si="2"/>
        <v>0.935061666666667</v>
      </c>
      <c r="J104" s="14">
        <v>0</v>
      </c>
      <c r="K104" s="14">
        <v>0</v>
      </c>
      <c r="L104" s="14"/>
      <c r="M104" s="14" t="s">
        <v>142</v>
      </c>
    </row>
    <row r="105" ht="28.8" spans="1:13">
      <c r="A105" s="8">
        <v>101</v>
      </c>
      <c r="B105" s="9" t="s">
        <v>146</v>
      </c>
      <c r="C105" s="9" t="s">
        <v>134</v>
      </c>
      <c r="D105" s="12"/>
      <c r="E105" s="9">
        <v>10</v>
      </c>
      <c r="F105" s="9" t="s">
        <v>20</v>
      </c>
      <c r="G105" s="11">
        <v>1</v>
      </c>
      <c r="H105" s="29">
        <v>10.576997</v>
      </c>
      <c r="I105" s="23">
        <f t="shared" si="2"/>
        <v>1.0576997</v>
      </c>
      <c r="J105" s="9">
        <v>0</v>
      </c>
      <c r="K105" s="9">
        <v>0</v>
      </c>
      <c r="L105" s="9"/>
      <c r="M105" s="9" t="s">
        <v>142</v>
      </c>
    </row>
    <row r="106" spans="1:13">
      <c r="A106" s="8">
        <v>102</v>
      </c>
      <c r="B106" s="9" t="s">
        <v>147</v>
      </c>
      <c r="C106" s="9" t="s">
        <v>134</v>
      </c>
      <c r="D106" s="12"/>
      <c r="E106" s="9">
        <v>5</v>
      </c>
      <c r="F106" s="9" t="s">
        <v>20</v>
      </c>
      <c r="G106" s="11">
        <v>1</v>
      </c>
      <c r="H106" s="29">
        <v>5</v>
      </c>
      <c r="I106" s="23">
        <f t="shared" si="2"/>
        <v>1</v>
      </c>
      <c r="J106" s="9"/>
      <c r="K106" s="9"/>
      <c r="L106" s="9"/>
      <c r="M106" s="9" t="s">
        <v>142</v>
      </c>
    </row>
    <row r="107" ht="28.8" spans="1:13">
      <c r="A107" s="8">
        <v>103</v>
      </c>
      <c r="B107" s="9" t="s">
        <v>148</v>
      </c>
      <c r="C107" s="9" t="s">
        <v>134</v>
      </c>
      <c r="D107" s="12"/>
      <c r="E107" s="14">
        <v>23</v>
      </c>
      <c r="F107" s="14" t="s">
        <v>20</v>
      </c>
      <c r="G107" s="18">
        <v>1</v>
      </c>
      <c r="H107" s="32">
        <v>22.329379</v>
      </c>
      <c r="I107" s="27">
        <f t="shared" si="2"/>
        <v>0.970842565217391</v>
      </c>
      <c r="J107" s="14">
        <v>0</v>
      </c>
      <c r="K107" s="14"/>
      <c r="L107" s="14"/>
      <c r="M107" s="35" t="s">
        <v>142</v>
      </c>
    </row>
    <row r="108" ht="28.8" spans="1:13">
      <c r="A108" s="8">
        <v>104</v>
      </c>
      <c r="B108" s="9" t="s">
        <v>149</v>
      </c>
      <c r="C108" s="9" t="s">
        <v>134</v>
      </c>
      <c r="D108" s="12"/>
      <c r="E108" s="9">
        <v>290</v>
      </c>
      <c r="F108" s="9" t="s">
        <v>25</v>
      </c>
      <c r="G108" s="11">
        <v>0.6</v>
      </c>
      <c r="H108" s="29">
        <v>117.9976</v>
      </c>
      <c r="I108" s="23">
        <f t="shared" si="2"/>
        <v>0.406888275862069</v>
      </c>
      <c r="J108" s="9"/>
      <c r="K108" s="9">
        <v>0</v>
      </c>
      <c r="L108" s="36" t="s">
        <v>133</v>
      </c>
      <c r="M108" s="9" t="s">
        <v>150</v>
      </c>
    </row>
    <row r="109" spans="1:13">
      <c r="A109" s="8">
        <v>105</v>
      </c>
      <c r="B109" s="9" t="s">
        <v>17</v>
      </c>
      <c r="C109" s="9" t="s">
        <v>18</v>
      </c>
      <c r="D109" s="12"/>
      <c r="E109" s="9">
        <v>250</v>
      </c>
      <c r="F109" s="9" t="s">
        <v>20</v>
      </c>
      <c r="G109" s="11">
        <v>1</v>
      </c>
      <c r="H109" s="9">
        <v>250</v>
      </c>
      <c r="I109" s="23">
        <f>H109/E109</f>
        <v>1</v>
      </c>
      <c r="J109" s="9"/>
      <c r="K109" s="9"/>
      <c r="L109" s="9"/>
      <c r="M109" s="9"/>
    </row>
    <row r="110" spans="1:13">
      <c r="A110" s="8">
        <v>106</v>
      </c>
      <c r="B110" s="9" t="s">
        <v>17</v>
      </c>
      <c r="C110" s="9" t="s">
        <v>18</v>
      </c>
      <c r="D110" s="10" t="s">
        <v>151</v>
      </c>
      <c r="E110" s="9">
        <v>80</v>
      </c>
      <c r="F110" s="9" t="s">
        <v>25</v>
      </c>
      <c r="G110" s="11">
        <v>1</v>
      </c>
      <c r="H110" s="29">
        <v>80</v>
      </c>
      <c r="I110" s="23">
        <f>H110/E110</f>
        <v>1</v>
      </c>
      <c r="J110" s="9"/>
      <c r="K110" s="9"/>
      <c r="L110" s="9"/>
      <c r="M110" s="9" t="s">
        <v>22</v>
      </c>
    </row>
    <row r="111" ht="31.2" spans="1:13">
      <c r="A111" s="8">
        <v>107</v>
      </c>
      <c r="B111" s="16" t="s">
        <v>152</v>
      </c>
      <c r="C111" s="9" t="s">
        <v>48</v>
      </c>
      <c r="D111" s="12"/>
      <c r="E111" s="16">
        <v>50</v>
      </c>
      <c r="F111" s="9" t="s">
        <v>20</v>
      </c>
      <c r="G111" s="11">
        <v>1</v>
      </c>
      <c r="H111" s="16">
        <f>45.4916+1.2+0.29</f>
        <v>46.9816</v>
      </c>
      <c r="I111" s="23">
        <f>H111/E111</f>
        <v>0.939632</v>
      </c>
      <c r="J111" s="9">
        <f>E111-H111</f>
        <v>3.0184</v>
      </c>
      <c r="K111" s="9">
        <v>0</v>
      </c>
      <c r="L111" s="9" t="s">
        <v>153</v>
      </c>
      <c r="M111" s="9"/>
    </row>
    <row r="112" ht="31.2" spans="1:13">
      <c r="A112" s="8">
        <v>108</v>
      </c>
      <c r="B112" s="16" t="s">
        <v>154</v>
      </c>
      <c r="C112" s="9" t="s">
        <v>48</v>
      </c>
      <c r="D112" s="20"/>
      <c r="E112" s="16">
        <v>175</v>
      </c>
      <c r="F112" s="9" t="s">
        <v>20</v>
      </c>
      <c r="G112" s="11">
        <v>1</v>
      </c>
      <c r="H112" s="16">
        <f>134.1625+1.2+0.29</f>
        <v>135.6525</v>
      </c>
      <c r="I112" s="23">
        <f>H112/E112</f>
        <v>0.775157142857143</v>
      </c>
      <c r="J112" s="9">
        <f>E112-H112</f>
        <v>39.3475</v>
      </c>
      <c r="K112" s="9">
        <v>0</v>
      </c>
      <c r="L112" s="9" t="s">
        <v>153</v>
      </c>
      <c r="M112" s="9"/>
    </row>
    <row r="113" ht="31.2" spans="1:13">
      <c r="A113" s="8">
        <v>109</v>
      </c>
      <c r="B113" s="16" t="s">
        <v>155</v>
      </c>
      <c r="C113" s="9" t="s">
        <v>48</v>
      </c>
      <c r="D113" s="10" t="s">
        <v>151</v>
      </c>
      <c r="E113" s="17">
        <v>25.522419</v>
      </c>
      <c r="F113" s="14" t="s">
        <v>20</v>
      </c>
      <c r="G113" s="18">
        <v>1</v>
      </c>
      <c r="H113" s="17">
        <v>24.2463</v>
      </c>
      <c r="I113" s="27">
        <f>H113/E113</f>
        <v>0.950000076403416</v>
      </c>
      <c r="J113" s="14">
        <v>1.276119</v>
      </c>
      <c r="K113" s="14">
        <v>0</v>
      </c>
      <c r="L113" s="14" t="s">
        <v>153</v>
      </c>
      <c r="M113" s="14"/>
    </row>
    <row r="114" ht="31.2" spans="1:13">
      <c r="A114" s="8">
        <v>110</v>
      </c>
      <c r="B114" s="16" t="s">
        <v>156</v>
      </c>
      <c r="C114" s="9" t="s">
        <v>48</v>
      </c>
      <c r="D114" s="12"/>
      <c r="E114" s="17">
        <v>9.19068</v>
      </c>
      <c r="F114" s="14" t="s">
        <v>20</v>
      </c>
      <c r="G114" s="18">
        <v>1</v>
      </c>
      <c r="H114" s="17">
        <v>8.476926</v>
      </c>
      <c r="I114" s="27">
        <f>H114/E114</f>
        <v>0.922339369883404</v>
      </c>
      <c r="J114" s="14">
        <v>0.713754</v>
      </c>
      <c r="K114" s="14">
        <v>0</v>
      </c>
      <c r="L114" s="14" t="s">
        <v>153</v>
      </c>
      <c r="M114" s="14"/>
    </row>
    <row r="115" ht="31.2" spans="1:13">
      <c r="A115" s="8">
        <v>111</v>
      </c>
      <c r="B115" s="16" t="s">
        <v>157</v>
      </c>
      <c r="C115" s="9" t="s">
        <v>48</v>
      </c>
      <c r="D115" s="12"/>
      <c r="E115" s="17">
        <v>20</v>
      </c>
      <c r="F115" s="14" t="s">
        <v>20</v>
      </c>
      <c r="G115" s="18">
        <v>1</v>
      </c>
      <c r="H115" s="17">
        <v>18.989214</v>
      </c>
      <c r="I115" s="27">
        <f>H115/E115</f>
        <v>0.9494607</v>
      </c>
      <c r="J115" s="14">
        <v>1.010786</v>
      </c>
      <c r="K115" s="14">
        <v>0</v>
      </c>
      <c r="L115" s="14" t="s">
        <v>153</v>
      </c>
      <c r="M115" s="14"/>
    </row>
    <row r="116" ht="31.2" spans="1:13">
      <c r="A116" s="8">
        <v>112</v>
      </c>
      <c r="B116" s="16" t="s">
        <v>158</v>
      </c>
      <c r="C116" s="9" t="s">
        <v>48</v>
      </c>
      <c r="D116" s="12"/>
      <c r="E116" s="22">
        <v>80</v>
      </c>
      <c r="F116" s="9" t="s">
        <v>20</v>
      </c>
      <c r="G116" s="11">
        <v>1</v>
      </c>
      <c r="H116" s="16">
        <v>50.359037</v>
      </c>
      <c r="I116" s="23">
        <f>H116/E116</f>
        <v>0.6294879625</v>
      </c>
      <c r="J116" s="9">
        <v>29.640963</v>
      </c>
      <c r="K116" s="9">
        <v>0</v>
      </c>
      <c r="L116" s="9" t="s">
        <v>153</v>
      </c>
      <c r="M116" s="9"/>
    </row>
    <row r="117" ht="31.2" spans="1:13">
      <c r="A117" s="8">
        <v>113</v>
      </c>
      <c r="B117" s="16" t="s">
        <v>159</v>
      </c>
      <c r="C117" s="9" t="s">
        <v>48</v>
      </c>
      <c r="D117" s="12"/>
      <c r="E117" s="21">
        <v>40.1</v>
      </c>
      <c r="F117" s="14" t="s">
        <v>20</v>
      </c>
      <c r="G117" s="18">
        <v>1</v>
      </c>
      <c r="H117" s="17">
        <v>38.4123</v>
      </c>
      <c r="I117" s="27">
        <f>H117/E117</f>
        <v>0.957912718204489</v>
      </c>
      <c r="J117" s="14">
        <v>1.6877</v>
      </c>
      <c r="K117" s="14">
        <v>0</v>
      </c>
      <c r="L117" s="14" t="s">
        <v>153</v>
      </c>
      <c r="M117" s="14"/>
    </row>
    <row r="118" ht="31.2" spans="1:13">
      <c r="A118" s="8">
        <v>114</v>
      </c>
      <c r="B118" s="16" t="s">
        <v>160</v>
      </c>
      <c r="C118" s="9" t="s">
        <v>48</v>
      </c>
      <c r="D118" s="12"/>
      <c r="E118" s="21">
        <v>20.3075</v>
      </c>
      <c r="F118" s="14" t="s">
        <v>20</v>
      </c>
      <c r="G118" s="18">
        <v>1</v>
      </c>
      <c r="H118" s="17">
        <v>18.36875</v>
      </c>
      <c r="I118" s="27">
        <f>H118/E118</f>
        <v>0.904530345931306</v>
      </c>
      <c r="J118" s="14">
        <v>1.93875</v>
      </c>
      <c r="K118" s="14">
        <v>0</v>
      </c>
      <c r="L118" s="14" t="s">
        <v>153</v>
      </c>
      <c r="M118" s="14"/>
    </row>
    <row r="119" ht="31.2" spans="1:13">
      <c r="A119" s="8">
        <v>115</v>
      </c>
      <c r="B119" s="16" t="s">
        <v>161</v>
      </c>
      <c r="C119" s="9" t="s">
        <v>48</v>
      </c>
      <c r="D119" s="12"/>
      <c r="E119" s="17">
        <v>20</v>
      </c>
      <c r="F119" s="14" t="s">
        <v>20</v>
      </c>
      <c r="G119" s="18">
        <v>1</v>
      </c>
      <c r="H119" s="17">
        <v>19.2</v>
      </c>
      <c r="I119" s="27">
        <f>H119/E119</f>
        <v>0.96</v>
      </c>
      <c r="J119" s="14">
        <v>0.8</v>
      </c>
      <c r="K119" s="14">
        <v>0</v>
      </c>
      <c r="L119" s="14" t="s">
        <v>153</v>
      </c>
      <c r="M119" s="14"/>
    </row>
    <row r="120" ht="15.6" spans="1:13">
      <c r="A120" s="8">
        <v>116</v>
      </c>
      <c r="B120" s="16" t="s">
        <v>23</v>
      </c>
      <c r="C120" s="9" t="s">
        <v>162</v>
      </c>
      <c r="D120" s="12"/>
      <c r="E120" s="22">
        <v>9</v>
      </c>
      <c r="F120" s="9" t="s">
        <v>25</v>
      </c>
      <c r="G120" s="11">
        <v>0.3</v>
      </c>
      <c r="H120" s="16">
        <v>3.51868</v>
      </c>
      <c r="I120" s="23">
        <f>H120/E120</f>
        <v>0.390964444444444</v>
      </c>
      <c r="J120" s="9">
        <v>5.48132</v>
      </c>
      <c r="K120" s="9">
        <v>0</v>
      </c>
      <c r="L120" s="9" t="s">
        <v>163</v>
      </c>
      <c r="M120" s="9" t="s">
        <v>164</v>
      </c>
    </row>
    <row r="121" ht="31.2" spans="1:13">
      <c r="A121" s="8">
        <v>117</v>
      </c>
      <c r="B121" s="16" t="s">
        <v>165</v>
      </c>
      <c r="C121" s="9" t="s">
        <v>162</v>
      </c>
      <c r="D121" s="12"/>
      <c r="E121" s="22">
        <v>12.5</v>
      </c>
      <c r="F121" s="9" t="s">
        <v>25</v>
      </c>
      <c r="G121" s="11">
        <v>0.5</v>
      </c>
      <c r="H121" s="16">
        <v>0</v>
      </c>
      <c r="I121" s="23">
        <f>H121/E121</f>
        <v>0</v>
      </c>
      <c r="J121" s="9">
        <v>12.5</v>
      </c>
      <c r="K121" s="9">
        <v>0</v>
      </c>
      <c r="L121" s="9" t="s">
        <v>163</v>
      </c>
      <c r="M121" s="9"/>
    </row>
    <row r="122" ht="31.2" spans="1:13">
      <c r="A122" s="8">
        <v>118</v>
      </c>
      <c r="B122" s="16" t="s">
        <v>166</v>
      </c>
      <c r="C122" s="9" t="s">
        <v>162</v>
      </c>
      <c r="D122" s="12"/>
      <c r="E122" s="21">
        <v>20</v>
      </c>
      <c r="F122" s="14" t="s">
        <v>20</v>
      </c>
      <c r="G122" s="18">
        <v>1</v>
      </c>
      <c r="H122" s="17">
        <v>19</v>
      </c>
      <c r="I122" s="27">
        <f>H122/E122</f>
        <v>0.95</v>
      </c>
      <c r="J122" s="14">
        <v>1</v>
      </c>
      <c r="K122" s="14">
        <v>0</v>
      </c>
      <c r="L122" s="14" t="s">
        <v>153</v>
      </c>
      <c r="M122" s="14"/>
    </row>
    <row r="123" ht="31.2" spans="1:13">
      <c r="A123" s="8">
        <v>119</v>
      </c>
      <c r="B123" s="16" t="s">
        <v>167</v>
      </c>
      <c r="C123" s="9" t="s">
        <v>162</v>
      </c>
      <c r="D123" s="12"/>
      <c r="E123" s="22">
        <v>20</v>
      </c>
      <c r="F123" s="9" t="s">
        <v>20</v>
      </c>
      <c r="G123" s="11">
        <v>1</v>
      </c>
      <c r="H123" s="16">
        <v>20.2564</v>
      </c>
      <c r="I123" s="23">
        <f>H123/E123</f>
        <v>1.01282</v>
      </c>
      <c r="J123" s="9">
        <v>0</v>
      </c>
      <c r="K123" s="9">
        <v>0</v>
      </c>
      <c r="L123" s="9" t="s">
        <v>153</v>
      </c>
      <c r="M123" s="9"/>
    </row>
    <row r="124" ht="31.2" spans="1:13">
      <c r="A124" s="8">
        <v>120</v>
      </c>
      <c r="B124" s="16" t="s">
        <v>168</v>
      </c>
      <c r="C124" s="9" t="s">
        <v>169</v>
      </c>
      <c r="D124" s="12"/>
      <c r="E124" s="22">
        <v>47</v>
      </c>
      <c r="F124" s="9" t="s">
        <v>20</v>
      </c>
      <c r="G124" s="11">
        <v>1</v>
      </c>
      <c r="H124" s="16">
        <v>41.059063</v>
      </c>
      <c r="I124" s="23">
        <f>H124/E124</f>
        <v>0.873597085106383</v>
      </c>
      <c r="J124" s="9">
        <v>5.940937</v>
      </c>
      <c r="K124" s="9">
        <v>0</v>
      </c>
      <c r="L124" s="9" t="s">
        <v>153</v>
      </c>
      <c r="M124" s="9"/>
    </row>
    <row r="125" ht="31.2" spans="1:13">
      <c r="A125" s="8">
        <v>121</v>
      </c>
      <c r="B125" s="16" t="s">
        <v>170</v>
      </c>
      <c r="C125" s="9" t="s">
        <v>169</v>
      </c>
      <c r="D125" s="12"/>
      <c r="E125" s="22">
        <v>90</v>
      </c>
      <c r="F125" s="9" t="s">
        <v>25</v>
      </c>
      <c r="G125" s="11">
        <v>0.3</v>
      </c>
      <c r="H125" s="16">
        <f>10.67865+31.6512</f>
        <v>42.32985</v>
      </c>
      <c r="I125" s="23">
        <f>H125/E125</f>
        <v>0.470331666666667</v>
      </c>
      <c r="J125" s="9">
        <v>89.32135</v>
      </c>
      <c r="K125" s="9">
        <v>0</v>
      </c>
      <c r="L125" s="9" t="s">
        <v>163</v>
      </c>
      <c r="M125" s="9"/>
    </row>
    <row r="126" ht="31.2" spans="1:13">
      <c r="A126" s="8">
        <v>122</v>
      </c>
      <c r="B126" s="16" t="s">
        <v>171</v>
      </c>
      <c r="C126" s="9" t="s">
        <v>169</v>
      </c>
      <c r="D126" s="12"/>
      <c r="E126" s="16">
        <v>29</v>
      </c>
      <c r="F126" s="9" t="s">
        <v>25</v>
      </c>
      <c r="G126" s="11">
        <v>0.85</v>
      </c>
      <c r="H126" s="16">
        <v>15.696</v>
      </c>
      <c r="I126" s="23">
        <f>H126/E126</f>
        <v>0.541241379310345</v>
      </c>
      <c r="J126" s="9">
        <v>13.304</v>
      </c>
      <c r="K126" s="9">
        <v>0</v>
      </c>
      <c r="L126" s="9" t="s">
        <v>172</v>
      </c>
      <c r="M126" s="9"/>
    </row>
    <row r="127" ht="31.2" spans="1:13">
      <c r="A127" s="8">
        <v>123</v>
      </c>
      <c r="B127" s="16" t="s">
        <v>173</v>
      </c>
      <c r="C127" s="9" t="s">
        <v>174</v>
      </c>
      <c r="D127" s="12"/>
      <c r="E127" s="17">
        <v>20</v>
      </c>
      <c r="F127" s="14" t="s">
        <v>29</v>
      </c>
      <c r="G127" s="18">
        <v>1</v>
      </c>
      <c r="H127" s="17">
        <v>18.83125</v>
      </c>
      <c r="I127" s="27">
        <f>H127/E127</f>
        <v>0.9415625</v>
      </c>
      <c r="J127" s="14">
        <f t="shared" ref="J127:J131" si="3">E127-H127</f>
        <v>1.16875</v>
      </c>
      <c r="K127" s="14">
        <v>0</v>
      </c>
      <c r="L127" s="14" t="s">
        <v>153</v>
      </c>
      <c r="M127" s="14"/>
    </row>
    <row r="128" ht="28.8" spans="1:13">
      <c r="A128" s="8">
        <v>124</v>
      </c>
      <c r="B128" s="9" t="s">
        <v>175</v>
      </c>
      <c r="C128" s="9" t="s">
        <v>169</v>
      </c>
      <c r="D128" s="12"/>
      <c r="E128" s="9">
        <v>40</v>
      </c>
      <c r="F128" s="9" t="s">
        <v>176</v>
      </c>
      <c r="G128" s="11">
        <v>0</v>
      </c>
      <c r="H128" s="16">
        <v>0</v>
      </c>
      <c r="I128" s="23">
        <f t="shared" ref="I128:I141" si="4">H128/E128</f>
        <v>0</v>
      </c>
      <c r="J128" s="9">
        <v>40</v>
      </c>
      <c r="K128" s="9">
        <v>0</v>
      </c>
      <c r="L128" s="9" t="s">
        <v>163</v>
      </c>
      <c r="M128" s="9"/>
    </row>
    <row r="129" ht="28.8" spans="1:13">
      <c r="A129" s="8">
        <v>125</v>
      </c>
      <c r="B129" s="9" t="s">
        <v>177</v>
      </c>
      <c r="C129" s="9" t="s">
        <v>169</v>
      </c>
      <c r="D129" s="12"/>
      <c r="E129" s="9">
        <v>40</v>
      </c>
      <c r="F129" s="9" t="s">
        <v>25</v>
      </c>
      <c r="G129" s="11">
        <v>0.6</v>
      </c>
      <c r="H129" s="16">
        <f>9.885+16.475</f>
        <v>26.36</v>
      </c>
      <c r="I129" s="23">
        <f t="shared" si="4"/>
        <v>0.659</v>
      </c>
      <c r="J129" s="9">
        <f t="shared" si="3"/>
        <v>13.64</v>
      </c>
      <c r="K129" s="9">
        <v>0</v>
      </c>
      <c r="L129" s="9" t="s">
        <v>163</v>
      </c>
      <c r="M129" s="9"/>
    </row>
    <row r="130" ht="28.8" spans="1:13">
      <c r="A130" s="8">
        <v>126</v>
      </c>
      <c r="B130" s="9" t="s">
        <v>178</v>
      </c>
      <c r="C130" s="9" t="s">
        <v>169</v>
      </c>
      <c r="D130" s="12"/>
      <c r="E130" s="9">
        <v>15</v>
      </c>
      <c r="F130" s="9" t="s">
        <v>20</v>
      </c>
      <c r="G130" s="11">
        <v>1</v>
      </c>
      <c r="H130" s="33">
        <v>14.5</v>
      </c>
      <c r="I130" s="23">
        <f t="shared" si="4"/>
        <v>0.966666666666667</v>
      </c>
      <c r="J130" s="9">
        <v>0</v>
      </c>
      <c r="K130" s="9">
        <v>0</v>
      </c>
      <c r="L130" s="9" t="s">
        <v>153</v>
      </c>
      <c r="M130" s="9"/>
    </row>
    <row r="131" ht="31.2" spans="1:13">
      <c r="A131" s="8">
        <v>127</v>
      </c>
      <c r="B131" s="16" t="s">
        <v>179</v>
      </c>
      <c r="C131" s="9" t="s">
        <v>169</v>
      </c>
      <c r="D131" s="12"/>
      <c r="E131" s="16">
        <v>25</v>
      </c>
      <c r="F131" s="16" t="s">
        <v>180</v>
      </c>
      <c r="G131" s="11">
        <v>0.3</v>
      </c>
      <c r="H131" s="33">
        <f>5.217597+1.4+3.4086+1.331</f>
        <v>11.357197</v>
      </c>
      <c r="I131" s="23">
        <f t="shared" si="4"/>
        <v>0.45428788</v>
      </c>
      <c r="J131" s="9">
        <f t="shared" si="3"/>
        <v>13.642803</v>
      </c>
      <c r="K131" s="9">
        <v>0</v>
      </c>
      <c r="L131" s="9" t="s">
        <v>163</v>
      </c>
      <c r="M131" s="9"/>
    </row>
    <row r="132" ht="31.2" spans="1:13">
      <c r="A132" s="8">
        <v>128</v>
      </c>
      <c r="B132" s="16" t="s">
        <v>181</v>
      </c>
      <c r="C132" s="9" t="s">
        <v>169</v>
      </c>
      <c r="D132" s="12"/>
      <c r="E132" s="16">
        <v>150</v>
      </c>
      <c r="F132" s="9" t="s">
        <v>25</v>
      </c>
      <c r="G132" s="11">
        <v>0</v>
      </c>
      <c r="H132" s="37">
        <v>0</v>
      </c>
      <c r="I132" s="23">
        <f t="shared" si="4"/>
        <v>0</v>
      </c>
      <c r="J132" s="9">
        <v>0</v>
      </c>
      <c r="K132" s="9">
        <v>0</v>
      </c>
      <c r="L132" s="9" t="s">
        <v>182</v>
      </c>
      <c r="M132" s="9"/>
    </row>
    <row r="133" ht="31.2" spans="1:13">
      <c r="A133" s="8">
        <v>129</v>
      </c>
      <c r="B133" s="16" t="s">
        <v>183</v>
      </c>
      <c r="C133" s="9" t="s">
        <v>169</v>
      </c>
      <c r="D133" s="20"/>
      <c r="E133" s="16">
        <v>3</v>
      </c>
      <c r="F133" s="9" t="s">
        <v>20</v>
      </c>
      <c r="G133" s="11">
        <v>1</v>
      </c>
      <c r="H133" s="37">
        <v>3</v>
      </c>
      <c r="I133" s="23">
        <f t="shared" si="4"/>
        <v>1</v>
      </c>
      <c r="J133" s="9">
        <v>0</v>
      </c>
      <c r="K133" s="9">
        <v>0</v>
      </c>
      <c r="L133" s="9" t="s">
        <v>184</v>
      </c>
      <c r="M133" s="9"/>
    </row>
    <row r="134" ht="28.8" spans="1:13">
      <c r="A134" s="8">
        <v>130</v>
      </c>
      <c r="B134" s="38" t="s">
        <v>185</v>
      </c>
      <c r="C134" s="9" t="s">
        <v>169</v>
      </c>
      <c r="D134" s="10" t="s">
        <v>151</v>
      </c>
      <c r="E134" s="16">
        <v>50</v>
      </c>
      <c r="F134" s="9" t="s">
        <v>176</v>
      </c>
      <c r="G134" s="11">
        <v>0</v>
      </c>
      <c r="H134" s="37">
        <v>0</v>
      </c>
      <c r="I134" s="23">
        <f t="shared" si="4"/>
        <v>0</v>
      </c>
      <c r="J134" s="9">
        <v>0</v>
      </c>
      <c r="K134" s="9">
        <v>0</v>
      </c>
      <c r="L134" s="9" t="s">
        <v>186</v>
      </c>
      <c r="M134" s="9"/>
    </row>
    <row r="135" ht="28.8" spans="1:13">
      <c r="A135" s="8">
        <v>131</v>
      </c>
      <c r="B135" s="38" t="s">
        <v>187</v>
      </c>
      <c r="C135" s="9" t="s">
        <v>188</v>
      </c>
      <c r="D135" s="12"/>
      <c r="E135" s="16">
        <v>20</v>
      </c>
      <c r="F135" s="9" t="s">
        <v>176</v>
      </c>
      <c r="G135" s="11">
        <v>0</v>
      </c>
      <c r="H135" s="37">
        <v>0</v>
      </c>
      <c r="I135" s="23">
        <f t="shared" si="4"/>
        <v>0</v>
      </c>
      <c r="J135" s="9">
        <v>0</v>
      </c>
      <c r="K135" s="9">
        <v>0</v>
      </c>
      <c r="L135" s="9" t="s">
        <v>163</v>
      </c>
      <c r="M135" s="9"/>
    </row>
    <row r="136" ht="28.8" spans="1:13">
      <c r="A136" s="8">
        <v>132</v>
      </c>
      <c r="B136" s="38" t="s">
        <v>189</v>
      </c>
      <c r="C136" s="9" t="s">
        <v>48</v>
      </c>
      <c r="D136" s="12"/>
      <c r="E136" s="16">
        <v>5</v>
      </c>
      <c r="F136" s="9" t="s">
        <v>176</v>
      </c>
      <c r="G136" s="11">
        <v>0</v>
      </c>
      <c r="H136" s="37">
        <v>0</v>
      </c>
      <c r="I136" s="23">
        <f t="shared" si="4"/>
        <v>0</v>
      </c>
      <c r="J136" s="9">
        <v>0</v>
      </c>
      <c r="K136" s="9">
        <v>0</v>
      </c>
      <c r="L136" s="9" t="s">
        <v>163</v>
      </c>
      <c r="M136" s="9"/>
    </row>
    <row r="137" ht="28.8" spans="1:13">
      <c r="A137" s="8">
        <v>133</v>
      </c>
      <c r="B137" s="38" t="s">
        <v>190</v>
      </c>
      <c r="C137" s="9" t="s">
        <v>169</v>
      </c>
      <c r="D137" s="12"/>
      <c r="E137" s="16">
        <v>15</v>
      </c>
      <c r="F137" s="9" t="s">
        <v>176</v>
      </c>
      <c r="G137" s="11">
        <v>0</v>
      </c>
      <c r="H137" s="37">
        <v>0</v>
      </c>
      <c r="I137" s="23">
        <f t="shared" si="4"/>
        <v>0</v>
      </c>
      <c r="J137" s="9">
        <v>0</v>
      </c>
      <c r="K137" s="9">
        <v>0</v>
      </c>
      <c r="L137" s="9" t="s">
        <v>163</v>
      </c>
      <c r="M137" s="9"/>
    </row>
    <row r="138" ht="28.8" spans="1:13">
      <c r="A138" s="8">
        <v>134</v>
      </c>
      <c r="B138" s="38" t="s">
        <v>191</v>
      </c>
      <c r="C138" s="9" t="s">
        <v>169</v>
      </c>
      <c r="D138" s="12"/>
      <c r="E138" s="16">
        <v>12</v>
      </c>
      <c r="F138" s="9" t="s">
        <v>176</v>
      </c>
      <c r="G138" s="11">
        <v>0</v>
      </c>
      <c r="H138" s="37">
        <v>0</v>
      </c>
      <c r="I138" s="23">
        <f t="shared" si="4"/>
        <v>0</v>
      </c>
      <c r="J138" s="9">
        <v>0</v>
      </c>
      <c r="K138" s="9">
        <v>0</v>
      </c>
      <c r="L138" s="9" t="s">
        <v>163</v>
      </c>
      <c r="M138" s="9"/>
    </row>
    <row r="139" ht="28.8" spans="1:13">
      <c r="A139" s="8">
        <v>135</v>
      </c>
      <c r="B139" s="38" t="s">
        <v>192</v>
      </c>
      <c r="C139" s="9" t="s">
        <v>169</v>
      </c>
      <c r="D139" s="12"/>
      <c r="E139" s="16">
        <v>26</v>
      </c>
      <c r="F139" s="9" t="s">
        <v>176</v>
      </c>
      <c r="G139" s="11">
        <v>0</v>
      </c>
      <c r="H139" s="37">
        <v>0</v>
      </c>
      <c r="I139" s="23">
        <f t="shared" si="4"/>
        <v>0</v>
      </c>
      <c r="J139" s="9">
        <v>0</v>
      </c>
      <c r="K139" s="9">
        <v>0</v>
      </c>
      <c r="L139" s="9" t="s">
        <v>193</v>
      </c>
      <c r="M139" s="9"/>
    </row>
    <row r="140" ht="28.8" spans="1:13">
      <c r="A140" s="8">
        <v>136</v>
      </c>
      <c r="B140" s="38" t="s">
        <v>194</v>
      </c>
      <c r="C140" s="9" t="s">
        <v>169</v>
      </c>
      <c r="D140" s="12"/>
      <c r="E140" s="16">
        <v>10</v>
      </c>
      <c r="F140" s="9" t="s">
        <v>176</v>
      </c>
      <c r="G140" s="11">
        <v>0</v>
      </c>
      <c r="H140" s="37">
        <v>0</v>
      </c>
      <c r="I140" s="23">
        <f t="shared" si="4"/>
        <v>0</v>
      </c>
      <c r="J140" s="9">
        <v>0</v>
      </c>
      <c r="K140" s="9">
        <v>0</v>
      </c>
      <c r="L140" s="9" t="s">
        <v>163</v>
      </c>
      <c r="M140" s="9"/>
    </row>
    <row r="141" ht="28.8" spans="1:13">
      <c r="A141" s="8">
        <v>137</v>
      </c>
      <c r="B141" s="38" t="s">
        <v>195</v>
      </c>
      <c r="C141" s="9" t="s">
        <v>169</v>
      </c>
      <c r="D141" s="12"/>
      <c r="E141" s="16">
        <v>10</v>
      </c>
      <c r="F141" s="9" t="s">
        <v>176</v>
      </c>
      <c r="G141" s="11">
        <v>0</v>
      </c>
      <c r="H141" s="37">
        <v>0</v>
      </c>
      <c r="I141" s="23">
        <f t="shared" si="4"/>
        <v>0</v>
      </c>
      <c r="J141" s="9">
        <v>0</v>
      </c>
      <c r="K141" s="9">
        <v>0</v>
      </c>
      <c r="L141" s="9" t="s">
        <v>163</v>
      </c>
      <c r="M141" s="9"/>
    </row>
    <row r="142" spans="1:13">
      <c r="A142" s="8">
        <v>138</v>
      </c>
      <c r="B142" s="9" t="s">
        <v>17</v>
      </c>
      <c r="C142" s="9" t="s">
        <v>18</v>
      </c>
      <c r="D142" s="10" t="s">
        <v>196</v>
      </c>
      <c r="E142" s="9">
        <v>30</v>
      </c>
      <c r="F142" s="9" t="s">
        <v>20</v>
      </c>
      <c r="G142" s="11">
        <v>1</v>
      </c>
      <c r="H142" s="37">
        <v>30</v>
      </c>
      <c r="I142" s="23">
        <f>H142/E142</f>
        <v>1</v>
      </c>
      <c r="J142" s="9">
        <v>0</v>
      </c>
      <c r="K142" s="9">
        <v>0</v>
      </c>
      <c r="L142" s="9" t="s">
        <v>153</v>
      </c>
      <c r="M142" s="9" t="s">
        <v>22</v>
      </c>
    </row>
    <row r="143" ht="15.6" spans="1:13">
      <c r="A143" s="8">
        <v>139</v>
      </c>
      <c r="B143" s="9" t="s">
        <v>197</v>
      </c>
      <c r="C143" s="9" t="s">
        <v>198</v>
      </c>
      <c r="D143" s="12"/>
      <c r="E143" s="14">
        <v>175.882539</v>
      </c>
      <c r="F143" s="14" t="s">
        <v>20</v>
      </c>
      <c r="G143" s="18">
        <v>1</v>
      </c>
      <c r="H143" s="14">
        <v>170.802935</v>
      </c>
      <c r="I143" s="27">
        <f t="shared" ref="I143:I176" si="5">H143/E143</f>
        <v>0.971119338912886</v>
      </c>
      <c r="J143" s="17">
        <v>0</v>
      </c>
      <c r="K143" s="14">
        <v>0</v>
      </c>
      <c r="L143" s="14" t="s">
        <v>153</v>
      </c>
      <c r="M143" s="14"/>
    </row>
    <row r="144" spans="1:13">
      <c r="A144" s="8">
        <v>140</v>
      </c>
      <c r="B144" s="9" t="s">
        <v>199</v>
      </c>
      <c r="C144" s="9" t="s">
        <v>198</v>
      </c>
      <c r="D144" s="12"/>
      <c r="E144" s="14">
        <v>47.462704</v>
      </c>
      <c r="F144" s="14" t="s">
        <v>20</v>
      </c>
      <c r="G144" s="18">
        <v>1</v>
      </c>
      <c r="H144" s="14">
        <v>46.108868</v>
      </c>
      <c r="I144" s="27">
        <f t="shared" si="5"/>
        <v>0.971475792866753</v>
      </c>
      <c r="J144" s="14">
        <v>0</v>
      </c>
      <c r="K144" s="14">
        <v>0</v>
      </c>
      <c r="L144" s="14" t="s">
        <v>153</v>
      </c>
      <c r="M144" s="14"/>
    </row>
    <row r="145" spans="1:13">
      <c r="A145" s="8">
        <v>141</v>
      </c>
      <c r="B145" s="9" t="s">
        <v>200</v>
      </c>
      <c r="C145" s="9" t="s">
        <v>198</v>
      </c>
      <c r="D145" s="12"/>
      <c r="E145" s="14">
        <v>37.46759</v>
      </c>
      <c r="F145" s="14" t="s">
        <v>20</v>
      </c>
      <c r="G145" s="18">
        <v>1</v>
      </c>
      <c r="H145" s="14">
        <v>36.399325</v>
      </c>
      <c r="I145" s="27">
        <f t="shared" si="5"/>
        <v>0.971488291614166</v>
      </c>
      <c r="J145" s="14">
        <v>0</v>
      </c>
      <c r="K145" s="14">
        <v>0</v>
      </c>
      <c r="L145" s="14" t="s">
        <v>153</v>
      </c>
      <c r="M145" s="14"/>
    </row>
    <row r="146" ht="15.6" spans="1:13">
      <c r="A146" s="8">
        <v>142</v>
      </c>
      <c r="B146" s="16" t="s">
        <v>201</v>
      </c>
      <c r="C146" s="9" t="s">
        <v>198</v>
      </c>
      <c r="D146" s="12"/>
      <c r="E146" s="14">
        <v>52.434857</v>
      </c>
      <c r="F146" s="14" t="s">
        <v>20</v>
      </c>
      <c r="G146" s="18">
        <v>1</v>
      </c>
      <c r="H146" s="14">
        <v>50.951262</v>
      </c>
      <c r="I146" s="27">
        <f t="shared" si="5"/>
        <v>0.97170593981023</v>
      </c>
      <c r="J146" s="14">
        <v>0</v>
      </c>
      <c r="K146" s="14">
        <v>0</v>
      </c>
      <c r="L146" s="14" t="s">
        <v>153</v>
      </c>
      <c r="M146" s="14"/>
    </row>
    <row r="147" spans="1:13">
      <c r="A147" s="8">
        <v>143</v>
      </c>
      <c r="B147" s="9" t="s">
        <v>202</v>
      </c>
      <c r="C147" s="9" t="s">
        <v>198</v>
      </c>
      <c r="D147" s="12"/>
      <c r="E147" s="14">
        <v>45.339194</v>
      </c>
      <c r="F147" s="14" t="s">
        <v>20</v>
      </c>
      <c r="G147" s="18">
        <v>1</v>
      </c>
      <c r="H147" s="14">
        <v>44.047907</v>
      </c>
      <c r="I147" s="27">
        <f t="shared" si="5"/>
        <v>0.971519409895112</v>
      </c>
      <c r="J147" s="14">
        <v>0</v>
      </c>
      <c r="K147" s="14">
        <v>0</v>
      </c>
      <c r="L147" s="14" t="s">
        <v>153</v>
      </c>
      <c r="M147" s="14"/>
    </row>
    <row r="148" spans="1:13">
      <c r="A148" s="8">
        <v>144</v>
      </c>
      <c r="B148" s="9" t="s">
        <v>203</v>
      </c>
      <c r="C148" s="9" t="s">
        <v>198</v>
      </c>
      <c r="D148" s="12"/>
      <c r="E148" s="14">
        <v>21.23324</v>
      </c>
      <c r="F148" s="14" t="s">
        <v>20</v>
      </c>
      <c r="G148" s="18">
        <v>1</v>
      </c>
      <c r="H148" s="14">
        <v>20.63285</v>
      </c>
      <c r="I148" s="27">
        <f t="shared" si="5"/>
        <v>0.971724051534293</v>
      </c>
      <c r="J148" s="14">
        <v>0</v>
      </c>
      <c r="K148" s="14">
        <v>0</v>
      </c>
      <c r="L148" s="14" t="s">
        <v>153</v>
      </c>
      <c r="M148" s="14"/>
    </row>
    <row r="149" spans="1:13">
      <c r="A149" s="8">
        <v>145</v>
      </c>
      <c r="B149" s="9" t="s">
        <v>204</v>
      </c>
      <c r="C149" s="9" t="s">
        <v>198</v>
      </c>
      <c r="D149" s="12"/>
      <c r="E149" s="14">
        <v>51.389761</v>
      </c>
      <c r="F149" s="14" t="s">
        <v>20</v>
      </c>
      <c r="G149" s="18">
        <v>1</v>
      </c>
      <c r="H149" s="14">
        <v>48.430183</v>
      </c>
      <c r="I149" s="27">
        <f t="shared" si="5"/>
        <v>0.942409189254645</v>
      </c>
      <c r="J149" s="14">
        <v>0.906383</v>
      </c>
      <c r="K149" s="14">
        <v>0</v>
      </c>
      <c r="L149" s="14" t="s">
        <v>153</v>
      </c>
      <c r="M149" s="14"/>
    </row>
    <row r="150" ht="15.6" spans="1:13">
      <c r="A150" s="8">
        <v>146</v>
      </c>
      <c r="B150" s="16" t="s">
        <v>132</v>
      </c>
      <c r="C150" s="9" t="s">
        <v>198</v>
      </c>
      <c r="D150" s="12"/>
      <c r="E150" s="9">
        <v>10</v>
      </c>
      <c r="F150" s="9" t="s">
        <v>176</v>
      </c>
      <c r="G150" s="11">
        <v>0</v>
      </c>
      <c r="H150" s="9">
        <v>0</v>
      </c>
      <c r="I150" s="23">
        <f t="shared" si="5"/>
        <v>0</v>
      </c>
      <c r="J150" s="9">
        <v>0</v>
      </c>
      <c r="K150" s="9">
        <v>0</v>
      </c>
      <c r="L150" s="9" t="s">
        <v>205</v>
      </c>
      <c r="M150" s="9"/>
    </row>
    <row r="151" spans="1:13">
      <c r="A151" s="8">
        <v>147</v>
      </c>
      <c r="B151" s="9" t="s">
        <v>206</v>
      </c>
      <c r="C151" s="9" t="s">
        <v>198</v>
      </c>
      <c r="D151" s="12"/>
      <c r="E151" s="9">
        <v>20</v>
      </c>
      <c r="F151" s="9" t="s">
        <v>25</v>
      </c>
      <c r="G151" s="11">
        <v>0.8</v>
      </c>
      <c r="H151" s="9">
        <v>14.9</v>
      </c>
      <c r="I151" s="23">
        <f t="shared" si="5"/>
        <v>0.745</v>
      </c>
      <c r="J151" s="9">
        <v>0</v>
      </c>
      <c r="K151" s="9">
        <v>0</v>
      </c>
      <c r="L151" s="9" t="s">
        <v>205</v>
      </c>
      <c r="M151" s="9"/>
    </row>
    <row r="152" spans="1:13">
      <c r="A152" s="8">
        <v>148</v>
      </c>
      <c r="B152" s="9" t="s">
        <v>207</v>
      </c>
      <c r="C152" s="9" t="s">
        <v>208</v>
      </c>
      <c r="D152" s="12"/>
      <c r="E152" s="14">
        <v>10.216962</v>
      </c>
      <c r="F152" s="14" t="s">
        <v>20</v>
      </c>
      <c r="G152" s="18">
        <v>1</v>
      </c>
      <c r="H152" s="14">
        <v>2.7861</v>
      </c>
      <c r="I152" s="27">
        <f t="shared" si="5"/>
        <v>0.272693585431756</v>
      </c>
      <c r="J152" s="14">
        <v>7.144648</v>
      </c>
      <c r="K152" s="14">
        <v>0</v>
      </c>
      <c r="L152" s="14" t="s">
        <v>153</v>
      </c>
      <c r="M152" s="14"/>
    </row>
    <row r="153" spans="1:13">
      <c r="A153" s="8">
        <v>149</v>
      </c>
      <c r="B153" s="9" t="s">
        <v>209</v>
      </c>
      <c r="C153" s="9" t="s">
        <v>210</v>
      </c>
      <c r="D153" s="12"/>
      <c r="E153" s="14">
        <v>20.23627</v>
      </c>
      <c r="F153" s="14" t="s">
        <v>20</v>
      </c>
      <c r="G153" s="18">
        <v>1</v>
      </c>
      <c r="H153" s="14">
        <v>18.60597</v>
      </c>
      <c r="I153" s="27">
        <f t="shared" si="5"/>
        <v>0.919436734141223</v>
      </c>
      <c r="J153" s="14">
        <v>1.054856</v>
      </c>
      <c r="K153" s="14">
        <v>0</v>
      </c>
      <c r="L153" s="14" t="s">
        <v>153</v>
      </c>
      <c r="M153" s="14"/>
    </row>
    <row r="154" spans="1:13">
      <c r="A154" s="8">
        <v>150</v>
      </c>
      <c r="B154" s="9" t="s">
        <v>211</v>
      </c>
      <c r="C154" s="9" t="s">
        <v>210</v>
      </c>
      <c r="D154" s="12"/>
      <c r="E154" s="14">
        <v>21.018993</v>
      </c>
      <c r="F154" s="14" t="s">
        <v>20</v>
      </c>
      <c r="G154" s="18">
        <v>1</v>
      </c>
      <c r="H154" s="14">
        <v>19.351421</v>
      </c>
      <c r="I154" s="27">
        <f t="shared" si="5"/>
        <v>0.920663563663587</v>
      </c>
      <c r="J154" s="14">
        <v>1.069074</v>
      </c>
      <c r="K154" s="14">
        <v>0</v>
      </c>
      <c r="L154" s="14" t="s">
        <v>153</v>
      </c>
      <c r="M154" s="14"/>
    </row>
    <row r="155" spans="1:13">
      <c r="A155" s="8">
        <v>151</v>
      </c>
      <c r="B155" s="9" t="s">
        <v>212</v>
      </c>
      <c r="C155" s="9" t="s">
        <v>210</v>
      </c>
      <c r="D155" s="20"/>
      <c r="E155" s="14">
        <v>20.392204</v>
      </c>
      <c r="F155" s="14" t="s">
        <v>20</v>
      </c>
      <c r="G155" s="18">
        <v>1</v>
      </c>
      <c r="H155" s="14">
        <v>19.449718</v>
      </c>
      <c r="I155" s="27">
        <f t="shared" si="5"/>
        <v>0.953782043373046</v>
      </c>
      <c r="J155" s="14">
        <v>0.359505</v>
      </c>
      <c r="K155" s="14">
        <v>0</v>
      </c>
      <c r="L155" s="14" t="s">
        <v>153</v>
      </c>
      <c r="M155" s="14"/>
    </row>
    <row r="156" spans="1:13">
      <c r="A156" s="8">
        <v>152</v>
      </c>
      <c r="B156" s="9" t="s">
        <v>213</v>
      </c>
      <c r="C156" s="9" t="s">
        <v>210</v>
      </c>
      <c r="D156" s="10" t="s">
        <v>196</v>
      </c>
      <c r="E156" s="14">
        <v>22.071465</v>
      </c>
      <c r="F156" s="14" t="s">
        <v>20</v>
      </c>
      <c r="G156" s="18">
        <v>1</v>
      </c>
      <c r="H156" s="14">
        <v>21.049014</v>
      </c>
      <c r="I156" s="27">
        <f t="shared" si="5"/>
        <v>0.95367543568132</v>
      </c>
      <c r="J156" s="14">
        <v>0.390007</v>
      </c>
      <c r="K156" s="14">
        <v>0</v>
      </c>
      <c r="L156" s="14" t="s">
        <v>153</v>
      </c>
      <c r="M156" s="14"/>
    </row>
    <row r="157" spans="1:13">
      <c r="A157" s="8">
        <v>153</v>
      </c>
      <c r="B157" s="9" t="s">
        <v>214</v>
      </c>
      <c r="C157" s="9" t="s">
        <v>210</v>
      </c>
      <c r="D157" s="12"/>
      <c r="E157" s="14">
        <v>12.43444</v>
      </c>
      <c r="F157" s="14" t="s">
        <v>20</v>
      </c>
      <c r="G157" s="18">
        <v>1</v>
      </c>
      <c r="H157" s="14">
        <v>11.86513</v>
      </c>
      <c r="I157" s="27">
        <f t="shared" si="5"/>
        <v>0.954215067184369</v>
      </c>
      <c r="J157" s="14">
        <v>0.216776</v>
      </c>
      <c r="K157" s="14">
        <v>0</v>
      </c>
      <c r="L157" s="14" t="s">
        <v>153</v>
      </c>
      <c r="M157" s="14"/>
    </row>
    <row r="158" ht="28.8" spans="1:13">
      <c r="A158" s="8">
        <v>154</v>
      </c>
      <c r="B158" s="9" t="s">
        <v>215</v>
      </c>
      <c r="C158" s="9" t="s">
        <v>210</v>
      </c>
      <c r="D158" s="12"/>
      <c r="E158" s="9">
        <v>16.6</v>
      </c>
      <c r="F158" s="9" t="s">
        <v>29</v>
      </c>
      <c r="G158" s="11">
        <v>1</v>
      </c>
      <c r="H158" s="9">
        <v>0</v>
      </c>
      <c r="I158" s="23">
        <f t="shared" si="5"/>
        <v>0</v>
      </c>
      <c r="J158" s="9">
        <v>0</v>
      </c>
      <c r="K158" s="9">
        <v>0</v>
      </c>
      <c r="L158" s="9" t="s">
        <v>153</v>
      </c>
      <c r="M158" s="9"/>
    </row>
    <row r="159" spans="1:13">
      <c r="A159" s="8">
        <v>155</v>
      </c>
      <c r="B159" s="9" t="s">
        <v>216</v>
      </c>
      <c r="C159" s="9" t="s">
        <v>210</v>
      </c>
      <c r="D159" s="12"/>
      <c r="E159" s="14">
        <v>12.589643</v>
      </c>
      <c r="F159" s="14" t="s">
        <v>20</v>
      </c>
      <c r="G159" s="18">
        <v>1</v>
      </c>
      <c r="H159" s="14">
        <v>11.513945</v>
      </c>
      <c r="I159" s="27">
        <f t="shared" si="5"/>
        <v>0.914556909993397</v>
      </c>
      <c r="J159" s="14">
        <v>0.719596</v>
      </c>
      <c r="K159" s="14">
        <v>0</v>
      </c>
      <c r="L159" s="14" t="s">
        <v>153</v>
      </c>
      <c r="M159" s="14"/>
    </row>
    <row r="160" ht="28.8" spans="1:13">
      <c r="A160" s="8">
        <v>156</v>
      </c>
      <c r="B160" s="9" t="s">
        <v>217</v>
      </c>
      <c r="C160" s="9" t="s">
        <v>218</v>
      </c>
      <c r="D160" s="12"/>
      <c r="E160" s="9">
        <v>15.251954</v>
      </c>
      <c r="F160" s="9" t="s">
        <v>29</v>
      </c>
      <c r="G160" s="11">
        <v>1</v>
      </c>
      <c r="H160" s="9">
        <v>14.54948</v>
      </c>
      <c r="I160" s="23">
        <f t="shared" si="5"/>
        <v>0.953942032607756</v>
      </c>
      <c r="J160" s="9">
        <v>0.267954</v>
      </c>
      <c r="K160" s="9">
        <v>0</v>
      </c>
      <c r="L160" s="9" t="s">
        <v>153</v>
      </c>
      <c r="M160" s="9"/>
    </row>
    <row r="161" spans="1:13">
      <c r="A161" s="8">
        <v>157</v>
      </c>
      <c r="B161" s="9" t="s">
        <v>219</v>
      </c>
      <c r="C161" s="9" t="s">
        <v>220</v>
      </c>
      <c r="D161" s="12"/>
      <c r="E161" s="9">
        <v>10</v>
      </c>
      <c r="F161" s="9" t="s">
        <v>176</v>
      </c>
      <c r="G161" s="11">
        <v>0</v>
      </c>
      <c r="H161" s="9">
        <v>0</v>
      </c>
      <c r="I161" s="23">
        <f t="shared" si="5"/>
        <v>0</v>
      </c>
      <c r="J161" s="9">
        <v>0</v>
      </c>
      <c r="K161" s="9">
        <v>0</v>
      </c>
      <c r="L161" s="9" t="s">
        <v>205</v>
      </c>
      <c r="M161" s="9" t="s">
        <v>221</v>
      </c>
    </row>
    <row r="162" spans="1:13">
      <c r="A162" s="8">
        <v>158</v>
      </c>
      <c r="B162" s="9" t="s">
        <v>222</v>
      </c>
      <c r="C162" s="9" t="s">
        <v>210</v>
      </c>
      <c r="D162" s="12"/>
      <c r="E162" s="14">
        <v>34.527376</v>
      </c>
      <c r="F162" s="14" t="s">
        <v>20</v>
      </c>
      <c r="G162" s="18">
        <v>1</v>
      </c>
      <c r="H162" s="14">
        <v>32.949881</v>
      </c>
      <c r="I162" s="27">
        <f t="shared" si="5"/>
        <v>0.954311761194943</v>
      </c>
      <c r="J162" s="14">
        <v>0.601725</v>
      </c>
      <c r="K162" s="14">
        <v>0</v>
      </c>
      <c r="L162" s="14" t="s">
        <v>153</v>
      </c>
      <c r="M162" s="14"/>
    </row>
    <row r="163" ht="28.8" spans="1:13">
      <c r="A163" s="8">
        <v>159</v>
      </c>
      <c r="B163" s="9" t="s">
        <v>223</v>
      </c>
      <c r="C163" s="9" t="s">
        <v>210</v>
      </c>
      <c r="D163" s="12"/>
      <c r="E163" s="9">
        <v>46.93</v>
      </c>
      <c r="F163" s="9" t="s">
        <v>25</v>
      </c>
      <c r="G163" s="11">
        <v>0.7</v>
      </c>
      <c r="H163" s="9">
        <v>14.079</v>
      </c>
      <c r="I163" s="23">
        <f t="shared" si="5"/>
        <v>0.3</v>
      </c>
      <c r="J163" s="9">
        <v>9.386</v>
      </c>
      <c r="K163" s="9">
        <v>0</v>
      </c>
      <c r="L163" s="9" t="s">
        <v>205</v>
      </c>
      <c r="M163" s="9"/>
    </row>
    <row r="164" spans="1:13">
      <c r="A164" s="8">
        <v>160</v>
      </c>
      <c r="B164" s="9" t="s">
        <v>224</v>
      </c>
      <c r="C164" s="9" t="s">
        <v>218</v>
      </c>
      <c r="D164" s="12"/>
      <c r="E164" s="14">
        <v>51.186781</v>
      </c>
      <c r="F164" s="14" t="s">
        <v>20</v>
      </c>
      <c r="G164" s="18">
        <v>1</v>
      </c>
      <c r="H164" s="14">
        <v>49.722036</v>
      </c>
      <c r="I164" s="27">
        <f t="shared" si="5"/>
        <v>0.971384311117357</v>
      </c>
      <c r="J164" s="14">
        <v>0</v>
      </c>
      <c r="K164" s="14">
        <v>0</v>
      </c>
      <c r="L164" s="14" t="s">
        <v>153</v>
      </c>
      <c r="M164" s="14"/>
    </row>
    <row r="165" spans="1:13">
      <c r="A165" s="8">
        <v>161</v>
      </c>
      <c r="B165" s="9" t="s">
        <v>225</v>
      </c>
      <c r="C165" s="9" t="s">
        <v>218</v>
      </c>
      <c r="D165" s="12"/>
      <c r="E165" s="14">
        <v>47.853785</v>
      </c>
      <c r="F165" s="14" t="s">
        <v>20</v>
      </c>
      <c r="G165" s="18">
        <v>1</v>
      </c>
      <c r="H165" s="14">
        <v>45.6417</v>
      </c>
      <c r="I165" s="27">
        <f t="shared" si="5"/>
        <v>0.953774084954826</v>
      </c>
      <c r="J165" s="14">
        <v>0.843785</v>
      </c>
      <c r="K165" s="14">
        <v>0</v>
      </c>
      <c r="L165" s="14" t="s">
        <v>153</v>
      </c>
      <c r="M165" s="14"/>
    </row>
    <row r="166" spans="1:13">
      <c r="A166" s="8">
        <v>162</v>
      </c>
      <c r="B166" s="9" t="s">
        <v>226</v>
      </c>
      <c r="C166" s="9" t="s">
        <v>218</v>
      </c>
      <c r="D166" s="12"/>
      <c r="E166" s="9">
        <v>34.205</v>
      </c>
      <c r="F166" s="9" t="s">
        <v>25</v>
      </c>
      <c r="G166" s="11">
        <v>0.5</v>
      </c>
      <c r="H166" s="9">
        <v>0</v>
      </c>
      <c r="I166" s="23">
        <f t="shared" si="5"/>
        <v>0</v>
      </c>
      <c r="J166" s="9">
        <v>9.939</v>
      </c>
      <c r="K166" s="9">
        <v>0</v>
      </c>
      <c r="L166" s="9" t="s">
        <v>205</v>
      </c>
      <c r="M166" s="9"/>
    </row>
    <row r="167" spans="1:13">
      <c r="A167" s="8">
        <v>163</v>
      </c>
      <c r="B167" s="9" t="s">
        <v>227</v>
      </c>
      <c r="C167" s="9" t="s">
        <v>218</v>
      </c>
      <c r="D167" s="12"/>
      <c r="E167" s="9">
        <v>20</v>
      </c>
      <c r="F167" s="9" t="s">
        <v>25</v>
      </c>
      <c r="G167" s="11">
        <v>0.6</v>
      </c>
      <c r="H167" s="9">
        <v>6.49</v>
      </c>
      <c r="I167" s="23">
        <f t="shared" si="5"/>
        <v>0.3245</v>
      </c>
      <c r="J167" s="9">
        <v>0</v>
      </c>
      <c r="K167" s="9">
        <v>0</v>
      </c>
      <c r="L167" s="9" t="s">
        <v>205</v>
      </c>
      <c r="M167" s="9"/>
    </row>
    <row r="168" spans="1:13">
      <c r="A168" s="8">
        <v>164</v>
      </c>
      <c r="B168" s="9" t="s">
        <v>228</v>
      </c>
      <c r="C168" s="9" t="s">
        <v>218</v>
      </c>
      <c r="D168" s="12"/>
      <c r="E168" s="14">
        <v>15.142745</v>
      </c>
      <c r="F168" s="14" t="s">
        <v>20</v>
      </c>
      <c r="G168" s="18">
        <v>1</v>
      </c>
      <c r="H168" s="14">
        <v>13.85023</v>
      </c>
      <c r="I168" s="27">
        <f t="shared" si="5"/>
        <v>0.914644603735981</v>
      </c>
      <c r="J168" s="14">
        <v>0.864154</v>
      </c>
      <c r="K168" s="14">
        <v>0</v>
      </c>
      <c r="L168" s="14" t="s">
        <v>153</v>
      </c>
      <c r="M168" s="14"/>
    </row>
    <row r="169" ht="28.8" spans="1:13">
      <c r="A169" s="8">
        <v>165</v>
      </c>
      <c r="B169" s="9" t="s">
        <v>229</v>
      </c>
      <c r="C169" s="9" t="s">
        <v>220</v>
      </c>
      <c r="D169" s="12"/>
      <c r="E169" s="9">
        <v>9.8</v>
      </c>
      <c r="F169" s="9" t="s">
        <v>25</v>
      </c>
      <c r="G169" s="11">
        <v>0.8</v>
      </c>
      <c r="H169" s="9">
        <v>0</v>
      </c>
      <c r="I169" s="23">
        <f t="shared" si="5"/>
        <v>0</v>
      </c>
      <c r="J169" s="9">
        <v>0</v>
      </c>
      <c r="K169" s="9">
        <v>0</v>
      </c>
      <c r="L169" s="9" t="s">
        <v>205</v>
      </c>
      <c r="M169" s="9"/>
    </row>
    <row r="170" spans="1:13">
      <c r="A170" s="8">
        <v>166</v>
      </c>
      <c r="B170" s="9" t="s">
        <v>230</v>
      </c>
      <c r="C170" s="9" t="s">
        <v>220</v>
      </c>
      <c r="D170" s="12"/>
      <c r="E170" s="9">
        <v>10</v>
      </c>
      <c r="F170" s="9" t="s">
        <v>176</v>
      </c>
      <c r="G170" s="11">
        <v>0</v>
      </c>
      <c r="H170" s="9">
        <v>0</v>
      </c>
      <c r="I170" s="23">
        <f t="shared" si="5"/>
        <v>0</v>
      </c>
      <c r="J170" s="9">
        <v>0</v>
      </c>
      <c r="K170" s="9">
        <v>0</v>
      </c>
      <c r="L170" s="9" t="s">
        <v>205</v>
      </c>
      <c r="M170" s="9" t="s">
        <v>221</v>
      </c>
    </row>
    <row r="171" spans="1:13">
      <c r="A171" s="8">
        <v>167</v>
      </c>
      <c r="B171" s="9" t="s">
        <v>231</v>
      </c>
      <c r="C171" s="9" t="s">
        <v>220</v>
      </c>
      <c r="D171" s="12"/>
      <c r="E171" s="14">
        <v>28.94348</v>
      </c>
      <c r="F171" s="14" t="s">
        <v>20</v>
      </c>
      <c r="G171" s="18">
        <v>1</v>
      </c>
      <c r="H171" s="14">
        <v>4.05348</v>
      </c>
      <c r="I171" s="27">
        <f t="shared" si="5"/>
        <v>0.140048121373104</v>
      </c>
      <c r="J171" s="14">
        <f>E171-H171</f>
        <v>24.89</v>
      </c>
      <c r="K171" s="14">
        <v>0</v>
      </c>
      <c r="L171" s="14" t="s">
        <v>153</v>
      </c>
      <c r="M171" s="14" t="s">
        <v>221</v>
      </c>
    </row>
    <row r="172" spans="1:13">
      <c r="A172" s="8">
        <v>168</v>
      </c>
      <c r="B172" s="9" t="s">
        <v>232</v>
      </c>
      <c r="C172" s="9" t="s">
        <v>233</v>
      </c>
      <c r="D172" s="12"/>
      <c r="E172" s="9">
        <v>49.05</v>
      </c>
      <c r="F172" s="9" t="s">
        <v>176</v>
      </c>
      <c r="G172" s="11">
        <v>0</v>
      </c>
      <c r="H172" s="9">
        <v>0</v>
      </c>
      <c r="I172" s="23">
        <f t="shared" si="5"/>
        <v>0</v>
      </c>
      <c r="J172" s="9">
        <v>0</v>
      </c>
      <c r="K172" s="9">
        <v>0</v>
      </c>
      <c r="L172" s="9" t="s">
        <v>234</v>
      </c>
      <c r="M172" s="9" t="s">
        <v>221</v>
      </c>
    </row>
    <row r="173" ht="28.8" spans="1:13">
      <c r="A173" s="8">
        <v>169</v>
      </c>
      <c r="B173" s="9" t="s">
        <v>235</v>
      </c>
      <c r="C173" s="9" t="s">
        <v>236</v>
      </c>
      <c r="D173" s="12"/>
      <c r="E173" s="14">
        <v>49.72292</v>
      </c>
      <c r="F173" s="14" t="s">
        <v>20</v>
      </c>
      <c r="G173" s="18">
        <v>1</v>
      </c>
      <c r="H173" s="14">
        <v>45.92659</v>
      </c>
      <c r="I173" s="27">
        <f t="shared" si="5"/>
        <v>0.92365030050528</v>
      </c>
      <c r="J173" s="14">
        <v>1.5</v>
      </c>
      <c r="K173" s="14">
        <v>0</v>
      </c>
      <c r="L173" s="14" t="s">
        <v>153</v>
      </c>
      <c r="M173" s="14" t="s">
        <v>237</v>
      </c>
    </row>
    <row r="174" spans="1:13">
      <c r="A174" s="8">
        <v>170</v>
      </c>
      <c r="B174" s="9" t="s">
        <v>238</v>
      </c>
      <c r="C174" s="9" t="s">
        <v>218</v>
      </c>
      <c r="D174" s="12"/>
      <c r="E174" s="9">
        <v>48</v>
      </c>
      <c r="F174" s="9" t="s">
        <v>25</v>
      </c>
      <c r="G174" s="11">
        <v>0.5</v>
      </c>
      <c r="H174" s="9">
        <v>0</v>
      </c>
      <c r="I174" s="23">
        <f t="shared" si="5"/>
        <v>0</v>
      </c>
      <c r="J174" s="9">
        <v>0</v>
      </c>
      <c r="K174" s="9">
        <v>0</v>
      </c>
      <c r="L174" s="9" t="s">
        <v>205</v>
      </c>
      <c r="M174" s="9"/>
    </row>
    <row r="175" spans="1:13">
      <c r="A175" s="8">
        <v>171</v>
      </c>
      <c r="B175" s="9" t="s">
        <v>239</v>
      </c>
      <c r="C175" s="9" t="s">
        <v>218</v>
      </c>
      <c r="D175" s="12"/>
      <c r="E175" s="14">
        <v>36.964054</v>
      </c>
      <c r="F175" s="14" t="s">
        <v>20</v>
      </c>
      <c r="G175" s="18">
        <v>1</v>
      </c>
      <c r="H175" s="14">
        <v>35.25148</v>
      </c>
      <c r="I175" s="27">
        <f t="shared" si="5"/>
        <v>0.953669205222999</v>
      </c>
      <c r="J175" s="14">
        <v>0.653249</v>
      </c>
      <c r="K175" s="14">
        <v>0</v>
      </c>
      <c r="L175" s="14" t="s">
        <v>153</v>
      </c>
      <c r="M175" s="14"/>
    </row>
    <row r="176" spans="1:13">
      <c r="A176" s="8">
        <v>172</v>
      </c>
      <c r="B176" s="9" t="s">
        <v>240</v>
      </c>
      <c r="C176" s="9" t="s">
        <v>220</v>
      </c>
      <c r="D176" s="12"/>
      <c r="E176" s="9">
        <v>9</v>
      </c>
      <c r="F176" s="9" t="s">
        <v>25</v>
      </c>
      <c r="G176" s="11">
        <v>0.2</v>
      </c>
      <c r="H176" s="9">
        <v>2.04082</v>
      </c>
      <c r="I176" s="23">
        <f t="shared" si="5"/>
        <v>0.226757777777778</v>
      </c>
      <c r="J176" s="9">
        <v>0</v>
      </c>
      <c r="K176" s="9">
        <v>0</v>
      </c>
      <c r="L176" s="9" t="s">
        <v>205</v>
      </c>
      <c r="M176" s="9"/>
    </row>
    <row r="177" ht="15.6" spans="1:13">
      <c r="A177" s="8">
        <v>173</v>
      </c>
      <c r="B177" s="16" t="s">
        <v>241</v>
      </c>
      <c r="C177" s="9" t="s">
        <v>48</v>
      </c>
      <c r="D177" s="10" t="s">
        <v>242</v>
      </c>
      <c r="E177" s="17">
        <v>28.9216</v>
      </c>
      <c r="F177" s="14" t="s">
        <v>20</v>
      </c>
      <c r="G177" s="18">
        <v>1</v>
      </c>
      <c r="H177" s="32">
        <v>28.10258</v>
      </c>
      <c r="I177" s="27">
        <f t="shared" ref="I177:I210" si="6">H177/E177</f>
        <v>0.971681373091392</v>
      </c>
      <c r="J177" s="14"/>
      <c r="K177" s="14"/>
      <c r="L177" s="14"/>
      <c r="M177" s="14" t="s">
        <v>243</v>
      </c>
    </row>
    <row r="178" ht="15.6" spans="1:13">
      <c r="A178" s="8">
        <v>174</v>
      </c>
      <c r="B178" s="16" t="s">
        <v>244</v>
      </c>
      <c r="C178" s="9" t="s">
        <v>48</v>
      </c>
      <c r="D178" s="12"/>
      <c r="E178" s="17">
        <v>16.0567</v>
      </c>
      <c r="F178" s="14" t="s">
        <v>20</v>
      </c>
      <c r="G178" s="18">
        <v>1</v>
      </c>
      <c r="H178" s="32">
        <v>15.6065</v>
      </c>
      <c r="I178" s="27">
        <f t="shared" si="6"/>
        <v>0.971961860158065</v>
      </c>
      <c r="J178" s="14"/>
      <c r="K178" s="14"/>
      <c r="L178" s="14"/>
      <c r="M178" s="14"/>
    </row>
    <row r="179" ht="15.6" spans="1:13">
      <c r="A179" s="8">
        <v>175</v>
      </c>
      <c r="B179" s="16" t="s">
        <v>245</v>
      </c>
      <c r="C179" s="9" t="s">
        <v>48</v>
      </c>
      <c r="D179" s="12"/>
      <c r="E179" s="17">
        <v>30.8644</v>
      </c>
      <c r="F179" s="14" t="s">
        <v>20</v>
      </c>
      <c r="G179" s="18">
        <v>1</v>
      </c>
      <c r="H179" s="32">
        <v>29.99066</v>
      </c>
      <c r="I179" s="27">
        <f t="shared" si="6"/>
        <v>0.971691009706976</v>
      </c>
      <c r="J179" s="14"/>
      <c r="K179" s="14"/>
      <c r="L179" s="14"/>
      <c r="M179" s="14" t="s">
        <v>243</v>
      </c>
    </row>
    <row r="180" ht="15.6" spans="1:13">
      <c r="A180" s="8">
        <v>176</v>
      </c>
      <c r="B180" s="16" t="s">
        <v>246</v>
      </c>
      <c r="C180" s="9" t="s">
        <v>48</v>
      </c>
      <c r="D180" s="12"/>
      <c r="E180" s="17">
        <v>43.541597</v>
      </c>
      <c r="F180" s="14" t="s">
        <v>20</v>
      </c>
      <c r="G180" s="18">
        <v>1</v>
      </c>
      <c r="H180" s="32">
        <v>41.16789</v>
      </c>
      <c r="I180" s="27">
        <f t="shared" si="6"/>
        <v>0.945484153922972</v>
      </c>
      <c r="J180" s="14"/>
      <c r="K180" s="14"/>
      <c r="L180" s="14"/>
      <c r="M180" s="14" t="s">
        <v>243</v>
      </c>
    </row>
    <row r="181" ht="15.6" spans="1:13">
      <c r="A181" s="8">
        <v>177</v>
      </c>
      <c r="B181" s="16" t="s">
        <v>247</v>
      </c>
      <c r="C181" s="9" t="s">
        <v>48</v>
      </c>
      <c r="D181" s="12"/>
      <c r="E181" s="17">
        <v>27.808209</v>
      </c>
      <c r="F181" s="14" t="s">
        <v>20</v>
      </c>
      <c r="G181" s="18">
        <v>1</v>
      </c>
      <c r="H181" s="32">
        <v>27.0163</v>
      </c>
      <c r="I181" s="27">
        <f t="shared" si="6"/>
        <v>0.971522473813398</v>
      </c>
      <c r="J181" s="14"/>
      <c r="K181" s="14"/>
      <c r="L181" s="14"/>
      <c r="M181" s="14" t="s">
        <v>243</v>
      </c>
    </row>
    <row r="182" ht="31.2" spans="1:13">
      <c r="A182" s="8">
        <v>178</v>
      </c>
      <c r="B182" s="16" t="s">
        <v>248</v>
      </c>
      <c r="C182" s="9" t="s">
        <v>48</v>
      </c>
      <c r="D182" s="12"/>
      <c r="E182" s="17">
        <v>36.474252</v>
      </c>
      <c r="F182" s="14" t="s">
        <v>20</v>
      </c>
      <c r="G182" s="18">
        <v>1</v>
      </c>
      <c r="H182" s="32">
        <v>36.43765</v>
      </c>
      <c r="I182" s="27">
        <f t="shared" si="6"/>
        <v>0.998996497584104</v>
      </c>
      <c r="J182" s="14"/>
      <c r="K182" s="14"/>
      <c r="L182" s="14"/>
      <c r="M182" s="14" t="s">
        <v>243</v>
      </c>
    </row>
    <row r="183" ht="15.6" spans="1:13">
      <c r="A183" s="8">
        <v>179</v>
      </c>
      <c r="B183" s="16" t="s">
        <v>249</v>
      </c>
      <c r="C183" s="9" t="s">
        <v>48</v>
      </c>
      <c r="D183" s="12"/>
      <c r="E183" s="17">
        <v>46.395527</v>
      </c>
      <c r="F183" s="14" t="s">
        <v>20</v>
      </c>
      <c r="G183" s="18">
        <v>1</v>
      </c>
      <c r="H183" s="32">
        <v>43.875413</v>
      </c>
      <c r="I183" s="27">
        <f t="shared" si="6"/>
        <v>0.94568196197017</v>
      </c>
      <c r="J183" s="14"/>
      <c r="K183" s="14"/>
      <c r="L183" s="14"/>
      <c r="M183" s="14" t="s">
        <v>243</v>
      </c>
    </row>
    <row r="184" ht="15.6" spans="1:13">
      <c r="A184" s="8">
        <v>180</v>
      </c>
      <c r="B184" s="16" t="s">
        <v>250</v>
      </c>
      <c r="C184" s="9" t="s">
        <v>48</v>
      </c>
      <c r="D184" s="12"/>
      <c r="E184" s="17">
        <v>46.618879</v>
      </c>
      <c r="F184" s="14" t="s">
        <v>20</v>
      </c>
      <c r="G184" s="18">
        <v>1</v>
      </c>
      <c r="H184" s="32">
        <v>45.28754</v>
      </c>
      <c r="I184" s="27">
        <f t="shared" si="6"/>
        <v>0.971442063203622</v>
      </c>
      <c r="J184" s="14"/>
      <c r="K184" s="14"/>
      <c r="L184" s="14"/>
      <c r="M184" s="14" t="s">
        <v>243</v>
      </c>
    </row>
    <row r="185" ht="15.6" spans="1:13">
      <c r="A185" s="8">
        <v>181</v>
      </c>
      <c r="B185" s="16" t="s">
        <v>251</v>
      </c>
      <c r="C185" s="9" t="s">
        <v>48</v>
      </c>
      <c r="D185" s="12"/>
      <c r="E185" s="17">
        <v>21.7476</v>
      </c>
      <c r="F185" s="14" t="s">
        <v>20</v>
      </c>
      <c r="G185" s="18">
        <v>1</v>
      </c>
      <c r="H185" s="32">
        <v>21.1331</v>
      </c>
      <c r="I185" s="27">
        <f t="shared" si="6"/>
        <v>0.971744008534275</v>
      </c>
      <c r="J185" s="14"/>
      <c r="K185" s="14"/>
      <c r="L185" s="14"/>
      <c r="M185" s="14" t="s">
        <v>243</v>
      </c>
    </row>
    <row r="186" ht="31.2" spans="1:13">
      <c r="A186" s="8">
        <v>182</v>
      </c>
      <c r="B186" s="16" t="s">
        <v>252</v>
      </c>
      <c r="C186" s="9" t="s">
        <v>48</v>
      </c>
      <c r="D186" s="12"/>
      <c r="E186" s="39">
        <v>25.407436</v>
      </c>
      <c r="F186" s="14" t="s">
        <v>20</v>
      </c>
      <c r="G186" s="18">
        <v>1</v>
      </c>
      <c r="H186" s="32">
        <v>24.6943</v>
      </c>
      <c r="I186" s="27">
        <f t="shared" si="6"/>
        <v>0.97193199660131</v>
      </c>
      <c r="J186" s="14"/>
      <c r="K186" s="14"/>
      <c r="L186" s="14"/>
      <c r="M186" s="14" t="s">
        <v>243</v>
      </c>
    </row>
    <row r="187" ht="15.6" spans="1:13">
      <c r="A187" s="8">
        <v>183</v>
      </c>
      <c r="B187" s="16" t="s">
        <v>253</v>
      </c>
      <c r="C187" s="9" t="s">
        <v>48</v>
      </c>
      <c r="D187" s="12"/>
      <c r="E187" s="39">
        <v>42.484471</v>
      </c>
      <c r="F187" s="14" t="s">
        <v>20</v>
      </c>
      <c r="G187" s="18">
        <v>1</v>
      </c>
      <c r="H187" s="32">
        <v>41.27178</v>
      </c>
      <c r="I187" s="27">
        <f t="shared" si="6"/>
        <v>0.971455664353217</v>
      </c>
      <c r="J187" s="14"/>
      <c r="K187" s="14"/>
      <c r="L187" s="14"/>
      <c r="M187" s="14" t="s">
        <v>243</v>
      </c>
    </row>
    <row r="188" ht="15.6" spans="1:13">
      <c r="A188" s="8">
        <v>184</v>
      </c>
      <c r="B188" s="16" t="s">
        <v>254</v>
      </c>
      <c r="C188" s="9" t="s">
        <v>48</v>
      </c>
      <c r="D188" s="20"/>
      <c r="E188" s="17">
        <v>48.282641</v>
      </c>
      <c r="F188" s="14" t="s">
        <v>20</v>
      </c>
      <c r="G188" s="18">
        <v>1</v>
      </c>
      <c r="H188" s="32">
        <v>46.40118</v>
      </c>
      <c r="I188" s="27">
        <f t="shared" si="6"/>
        <v>0.9610323511508</v>
      </c>
      <c r="J188" s="14"/>
      <c r="K188" s="14"/>
      <c r="L188" s="14"/>
      <c r="M188" s="14" t="s">
        <v>243</v>
      </c>
    </row>
    <row r="189" ht="31" customHeight="1" spans="1:13">
      <c r="A189" s="8">
        <v>185</v>
      </c>
      <c r="B189" s="16" t="s">
        <v>255</v>
      </c>
      <c r="C189" s="9" t="s">
        <v>48</v>
      </c>
      <c r="D189" s="10" t="s">
        <v>242</v>
      </c>
      <c r="E189" s="17">
        <v>45.8685</v>
      </c>
      <c r="F189" s="14" t="s">
        <v>20</v>
      </c>
      <c r="G189" s="18">
        <v>1</v>
      </c>
      <c r="H189" s="32">
        <v>44.4924</v>
      </c>
      <c r="I189" s="27">
        <f t="shared" si="6"/>
        <v>0.969999018934563</v>
      </c>
      <c r="J189" s="14"/>
      <c r="K189" s="14"/>
      <c r="L189" s="14"/>
      <c r="M189" s="14" t="s">
        <v>243</v>
      </c>
    </row>
    <row r="190" ht="15.6" spans="1:13">
      <c r="A190" s="8">
        <v>186</v>
      </c>
      <c r="B190" s="16" t="s">
        <v>256</v>
      </c>
      <c r="C190" s="9" t="s">
        <v>48</v>
      </c>
      <c r="D190" s="12"/>
      <c r="E190" s="16">
        <v>24.31447</v>
      </c>
      <c r="F190" s="9" t="s">
        <v>20</v>
      </c>
      <c r="G190" s="11">
        <v>1</v>
      </c>
      <c r="H190" s="29">
        <v>24.31447</v>
      </c>
      <c r="I190" s="23">
        <f t="shared" si="6"/>
        <v>1</v>
      </c>
      <c r="J190" s="9"/>
      <c r="K190" s="9"/>
      <c r="L190" s="9"/>
      <c r="M190" s="9"/>
    </row>
    <row r="191" ht="15.6" spans="1:13">
      <c r="A191" s="8">
        <v>187</v>
      </c>
      <c r="B191" s="16" t="s">
        <v>257</v>
      </c>
      <c r="C191" s="9" t="s">
        <v>48</v>
      </c>
      <c r="D191" s="12"/>
      <c r="E191" s="16">
        <v>20</v>
      </c>
      <c r="F191" s="9" t="s">
        <v>20</v>
      </c>
      <c r="G191" s="11">
        <v>1</v>
      </c>
      <c r="H191" s="29">
        <v>20</v>
      </c>
      <c r="I191" s="23">
        <f t="shared" si="6"/>
        <v>1</v>
      </c>
      <c r="J191" s="9"/>
      <c r="K191" s="9"/>
      <c r="L191" s="9"/>
      <c r="M191" s="9"/>
    </row>
    <row r="192" ht="15.6" spans="1:13">
      <c r="A192" s="8">
        <v>188</v>
      </c>
      <c r="B192" s="16" t="s">
        <v>258</v>
      </c>
      <c r="C192" s="9" t="s">
        <v>48</v>
      </c>
      <c r="D192" s="12"/>
      <c r="E192" s="16">
        <v>15.213718</v>
      </c>
      <c r="F192" s="9" t="s">
        <v>25</v>
      </c>
      <c r="G192" s="11" t="s">
        <v>259</v>
      </c>
      <c r="H192" s="29">
        <v>0</v>
      </c>
      <c r="I192" s="23">
        <f t="shared" si="6"/>
        <v>0</v>
      </c>
      <c r="J192" s="9"/>
      <c r="K192" s="9"/>
      <c r="L192" s="9" t="s">
        <v>78</v>
      </c>
      <c r="M192" s="9" t="s">
        <v>260</v>
      </c>
    </row>
    <row r="193" ht="15.6" spans="1:13">
      <c r="A193" s="8">
        <v>189</v>
      </c>
      <c r="B193" s="16" t="s">
        <v>23</v>
      </c>
      <c r="C193" s="40" t="s">
        <v>261</v>
      </c>
      <c r="D193" s="12"/>
      <c r="E193" s="16">
        <v>9</v>
      </c>
      <c r="F193" s="16" t="s">
        <v>25</v>
      </c>
      <c r="G193" s="41">
        <v>0</v>
      </c>
      <c r="H193" s="42">
        <v>1.087152</v>
      </c>
      <c r="I193" s="23">
        <f t="shared" si="6"/>
        <v>0.120794666666667</v>
      </c>
      <c r="J193" s="9"/>
      <c r="K193" s="9"/>
      <c r="L193" s="9" t="s">
        <v>78</v>
      </c>
      <c r="M193" s="9"/>
    </row>
    <row r="194" ht="15.6" spans="1:13">
      <c r="A194" s="8">
        <v>190</v>
      </c>
      <c r="B194" s="19" t="s">
        <v>262</v>
      </c>
      <c r="C194" s="40" t="s">
        <v>261</v>
      </c>
      <c r="D194" s="12"/>
      <c r="E194" s="43">
        <v>9</v>
      </c>
      <c r="F194" s="17" t="s">
        <v>20</v>
      </c>
      <c r="G194" s="44">
        <v>0</v>
      </c>
      <c r="H194" s="45">
        <v>3</v>
      </c>
      <c r="I194" s="27">
        <f t="shared" si="6"/>
        <v>0.333333333333333</v>
      </c>
      <c r="J194" s="14"/>
      <c r="K194" s="14"/>
      <c r="L194" s="14" t="s">
        <v>78</v>
      </c>
      <c r="M194" s="14"/>
    </row>
    <row r="195" ht="58" customHeight="1" spans="1:13">
      <c r="A195" s="8">
        <v>191</v>
      </c>
      <c r="B195" s="19" t="s">
        <v>263</v>
      </c>
      <c r="C195" s="40" t="s">
        <v>264</v>
      </c>
      <c r="D195" s="12"/>
      <c r="E195" s="46">
        <v>179</v>
      </c>
      <c r="F195" s="16" t="s">
        <v>25</v>
      </c>
      <c r="G195" s="41">
        <v>0.8</v>
      </c>
      <c r="H195" s="42">
        <v>143.2</v>
      </c>
      <c r="I195" s="23">
        <f t="shared" si="6"/>
        <v>0.8</v>
      </c>
      <c r="J195" s="9"/>
      <c r="K195" s="9"/>
      <c r="L195" s="9" t="s">
        <v>78</v>
      </c>
      <c r="M195" s="9"/>
    </row>
    <row r="196" ht="28.8" spans="1:13">
      <c r="A196" s="8">
        <v>192</v>
      </c>
      <c r="B196" s="9" t="s">
        <v>265</v>
      </c>
      <c r="C196" s="40" t="s">
        <v>266</v>
      </c>
      <c r="D196" s="12"/>
      <c r="E196" s="43">
        <v>24</v>
      </c>
      <c r="F196" s="17" t="s">
        <v>20</v>
      </c>
      <c r="G196" s="44">
        <v>1</v>
      </c>
      <c r="H196" s="47">
        <v>23.4564</v>
      </c>
      <c r="I196" s="27">
        <f t="shared" si="6"/>
        <v>0.97735</v>
      </c>
      <c r="J196" s="14"/>
      <c r="K196" s="14"/>
      <c r="L196" s="14"/>
      <c r="M196" s="14" t="s">
        <v>243</v>
      </c>
    </row>
    <row r="197" ht="15.6" spans="1:13">
      <c r="A197" s="8">
        <v>193</v>
      </c>
      <c r="B197" s="9" t="s">
        <v>267</v>
      </c>
      <c r="C197" s="40" t="s">
        <v>266</v>
      </c>
      <c r="D197" s="12"/>
      <c r="E197" s="43">
        <v>31</v>
      </c>
      <c r="F197" s="17" t="s">
        <v>20</v>
      </c>
      <c r="G197" s="44">
        <v>1</v>
      </c>
      <c r="H197" s="45">
        <v>28.7867</v>
      </c>
      <c r="I197" s="27">
        <f t="shared" si="6"/>
        <v>0.928603225806452</v>
      </c>
      <c r="J197" s="14"/>
      <c r="K197" s="14"/>
      <c r="L197" s="14"/>
      <c r="M197" s="14" t="s">
        <v>243</v>
      </c>
    </row>
    <row r="198" ht="28.8" spans="1:13">
      <c r="A198" s="8">
        <v>194</v>
      </c>
      <c r="B198" s="9" t="s">
        <v>268</v>
      </c>
      <c r="C198" s="40" t="s">
        <v>266</v>
      </c>
      <c r="D198" s="12"/>
      <c r="E198" s="43">
        <v>24</v>
      </c>
      <c r="F198" s="17" t="s">
        <v>20</v>
      </c>
      <c r="G198" s="44">
        <v>1</v>
      </c>
      <c r="H198" s="45">
        <v>23.4539</v>
      </c>
      <c r="I198" s="27">
        <f t="shared" si="6"/>
        <v>0.977245833333333</v>
      </c>
      <c r="J198" s="14"/>
      <c r="K198" s="14">
        <v>17.021</v>
      </c>
      <c r="L198" s="14" t="s">
        <v>78</v>
      </c>
      <c r="M198" s="14"/>
    </row>
    <row r="199" ht="28" customHeight="1" spans="1:13">
      <c r="A199" s="8">
        <v>195</v>
      </c>
      <c r="B199" s="9" t="s">
        <v>269</v>
      </c>
      <c r="C199" s="40" t="s">
        <v>264</v>
      </c>
      <c r="D199" s="12"/>
      <c r="E199" s="43">
        <v>47</v>
      </c>
      <c r="F199" s="17" t="s">
        <v>20</v>
      </c>
      <c r="G199" s="44">
        <v>1</v>
      </c>
      <c r="H199" s="45">
        <v>44.4515</v>
      </c>
      <c r="I199" s="27">
        <f t="shared" si="6"/>
        <v>0.945776595744681</v>
      </c>
      <c r="J199" s="14"/>
      <c r="K199" s="14"/>
      <c r="L199" s="14"/>
      <c r="M199" s="14" t="s">
        <v>243</v>
      </c>
    </row>
    <row r="200" ht="28.8" spans="1:13">
      <c r="A200" s="8">
        <v>196</v>
      </c>
      <c r="B200" s="9" t="s">
        <v>270</v>
      </c>
      <c r="C200" s="40" t="s">
        <v>261</v>
      </c>
      <c r="D200" s="12"/>
      <c r="E200" s="46">
        <v>16</v>
      </c>
      <c r="F200" s="16" t="s">
        <v>25</v>
      </c>
      <c r="G200" s="41">
        <v>0.3</v>
      </c>
      <c r="H200" s="42">
        <v>4.8</v>
      </c>
      <c r="I200" s="23">
        <f t="shared" si="6"/>
        <v>0.3</v>
      </c>
      <c r="J200" s="9"/>
      <c r="K200" s="9"/>
      <c r="L200" s="9" t="s">
        <v>78</v>
      </c>
      <c r="M200" s="9"/>
    </row>
    <row r="201" ht="26" customHeight="1" spans="1:13">
      <c r="A201" s="8">
        <v>197</v>
      </c>
      <c r="B201" s="9" t="s">
        <v>271</v>
      </c>
      <c r="C201" s="40" t="s">
        <v>261</v>
      </c>
      <c r="D201" s="12"/>
      <c r="E201" s="46">
        <v>20</v>
      </c>
      <c r="F201" s="16" t="s">
        <v>25</v>
      </c>
      <c r="G201" s="41">
        <v>0.7</v>
      </c>
      <c r="H201" s="42">
        <v>0</v>
      </c>
      <c r="I201" s="23">
        <f t="shared" si="6"/>
        <v>0</v>
      </c>
      <c r="J201" s="9"/>
      <c r="K201" s="9"/>
      <c r="L201" s="9"/>
      <c r="M201" s="9" t="s">
        <v>243</v>
      </c>
    </row>
    <row r="202" ht="45" customHeight="1" spans="1:13">
      <c r="A202" s="8">
        <v>198</v>
      </c>
      <c r="B202" s="9" t="s">
        <v>272</v>
      </c>
      <c r="C202" s="40" t="s">
        <v>273</v>
      </c>
      <c r="D202" s="12"/>
      <c r="E202" s="43">
        <v>28</v>
      </c>
      <c r="F202" s="17" t="s">
        <v>20</v>
      </c>
      <c r="G202" s="44">
        <v>1</v>
      </c>
      <c r="H202" s="45">
        <v>27.7613</v>
      </c>
      <c r="I202" s="27">
        <f t="shared" si="6"/>
        <v>0.991475</v>
      </c>
      <c r="J202" s="14"/>
      <c r="K202" s="14"/>
      <c r="L202" s="14"/>
      <c r="M202" s="14" t="s">
        <v>274</v>
      </c>
    </row>
    <row r="203" ht="26" customHeight="1" spans="1:13">
      <c r="A203" s="8">
        <v>199</v>
      </c>
      <c r="B203" s="9" t="s">
        <v>275</v>
      </c>
      <c r="C203" s="40" t="s">
        <v>266</v>
      </c>
      <c r="D203" s="12"/>
      <c r="E203" s="43">
        <v>20</v>
      </c>
      <c r="F203" s="17" t="s">
        <v>20</v>
      </c>
      <c r="G203" s="44">
        <v>1</v>
      </c>
      <c r="H203" s="45">
        <v>18.4443</v>
      </c>
      <c r="I203" s="27">
        <f t="shared" si="6"/>
        <v>0.922215</v>
      </c>
      <c r="J203" s="14"/>
      <c r="K203" s="14"/>
      <c r="L203" s="14"/>
      <c r="M203" s="14"/>
    </row>
    <row r="204" ht="15.6" spans="1:13">
      <c r="A204" s="8">
        <v>200</v>
      </c>
      <c r="B204" s="9" t="s">
        <v>276</v>
      </c>
      <c r="C204" s="40" t="s">
        <v>264</v>
      </c>
      <c r="D204" s="12"/>
      <c r="E204" s="46">
        <v>85</v>
      </c>
      <c r="F204" s="16" t="s">
        <v>25</v>
      </c>
      <c r="G204" s="41">
        <v>0.9</v>
      </c>
      <c r="H204" s="42">
        <v>30.4105</v>
      </c>
      <c r="I204" s="23">
        <f t="shared" si="6"/>
        <v>0.357770588235294</v>
      </c>
      <c r="J204" s="29"/>
      <c r="K204" s="9">
        <v>5.832</v>
      </c>
      <c r="L204" s="9" t="s">
        <v>78</v>
      </c>
      <c r="M204" s="9"/>
    </row>
    <row r="205" ht="15.6" spans="1:13">
      <c r="A205" s="8">
        <v>201</v>
      </c>
      <c r="B205" s="19" t="s">
        <v>277</v>
      </c>
      <c r="C205" s="40" t="s">
        <v>266</v>
      </c>
      <c r="D205" s="12"/>
      <c r="E205" s="46">
        <v>49</v>
      </c>
      <c r="F205" s="16" t="s">
        <v>25</v>
      </c>
      <c r="G205" s="11">
        <v>0.9</v>
      </c>
      <c r="H205" s="48">
        <v>0</v>
      </c>
      <c r="I205" s="23">
        <f t="shared" si="6"/>
        <v>0</v>
      </c>
      <c r="J205" s="9"/>
      <c r="K205" s="9"/>
      <c r="L205" s="9" t="s">
        <v>78</v>
      </c>
      <c r="M205" s="9"/>
    </row>
    <row r="206" ht="31.2" spans="1:13">
      <c r="A206" s="8">
        <v>202</v>
      </c>
      <c r="B206" s="16" t="s">
        <v>278</v>
      </c>
      <c r="C206" s="40" t="s">
        <v>266</v>
      </c>
      <c r="D206" s="12"/>
      <c r="E206" s="46">
        <v>38</v>
      </c>
      <c r="F206" s="16" t="s">
        <v>29</v>
      </c>
      <c r="G206" s="41">
        <v>1</v>
      </c>
      <c r="H206" s="42">
        <v>10.6851</v>
      </c>
      <c r="I206" s="23">
        <f t="shared" si="6"/>
        <v>0.281186842105263</v>
      </c>
      <c r="J206" s="9"/>
      <c r="K206" s="9"/>
      <c r="L206" s="9" t="s">
        <v>78</v>
      </c>
      <c r="M206" s="9"/>
    </row>
    <row r="207" ht="62.4" spans="1:13">
      <c r="A207" s="8">
        <v>203</v>
      </c>
      <c r="B207" s="16" t="s">
        <v>279</v>
      </c>
      <c r="C207" s="40" t="s">
        <v>280</v>
      </c>
      <c r="D207" s="12"/>
      <c r="E207" s="43">
        <v>17</v>
      </c>
      <c r="F207" s="17" t="s">
        <v>20</v>
      </c>
      <c r="G207" s="44">
        <v>1</v>
      </c>
      <c r="H207" s="45">
        <v>16.7693</v>
      </c>
      <c r="I207" s="27">
        <f t="shared" si="6"/>
        <v>0.986429411764706</v>
      </c>
      <c r="J207" s="14"/>
      <c r="K207" s="14"/>
      <c r="L207" s="14" t="s">
        <v>78</v>
      </c>
      <c r="M207" s="14" t="s">
        <v>281</v>
      </c>
    </row>
    <row r="208" ht="62.4" spans="1:13">
      <c r="A208" s="8">
        <v>204</v>
      </c>
      <c r="B208" s="16" t="s">
        <v>282</v>
      </c>
      <c r="C208" s="40" t="s">
        <v>283</v>
      </c>
      <c r="D208" s="12"/>
      <c r="E208" s="43">
        <v>26</v>
      </c>
      <c r="F208" s="17" t="s">
        <v>20</v>
      </c>
      <c r="G208" s="44">
        <v>1</v>
      </c>
      <c r="H208" s="45">
        <v>7.2204</v>
      </c>
      <c r="I208" s="27">
        <f t="shared" si="6"/>
        <v>0.277707692307692</v>
      </c>
      <c r="J208" s="14">
        <v>19.2761</v>
      </c>
      <c r="K208" s="14"/>
      <c r="L208" s="14" t="s">
        <v>78</v>
      </c>
      <c r="M208" s="14" t="s">
        <v>284</v>
      </c>
    </row>
    <row r="209" ht="15.6" spans="1:13">
      <c r="A209" s="8">
        <v>205</v>
      </c>
      <c r="B209" s="16" t="s">
        <v>285</v>
      </c>
      <c r="C209" s="40" t="s">
        <v>266</v>
      </c>
      <c r="D209" s="12"/>
      <c r="E209" s="43">
        <v>37</v>
      </c>
      <c r="F209" s="17" t="s">
        <v>20</v>
      </c>
      <c r="G209" s="44">
        <v>1</v>
      </c>
      <c r="H209" s="45">
        <v>35.7558</v>
      </c>
      <c r="I209" s="27">
        <f t="shared" si="6"/>
        <v>0.966372972972973</v>
      </c>
      <c r="J209" s="14"/>
      <c r="K209" s="14"/>
      <c r="L209" s="14"/>
      <c r="M209" s="14"/>
    </row>
    <row r="210" spans="1:13">
      <c r="A210" s="8">
        <v>206</v>
      </c>
      <c r="B210" s="9" t="s">
        <v>17</v>
      </c>
      <c r="C210" s="9" t="s">
        <v>18</v>
      </c>
      <c r="D210" s="12"/>
      <c r="E210" s="9">
        <v>30</v>
      </c>
      <c r="F210" s="9" t="s">
        <v>153</v>
      </c>
      <c r="G210" s="11">
        <v>1</v>
      </c>
      <c r="H210" s="29">
        <v>30</v>
      </c>
      <c r="I210" s="23">
        <f t="shared" si="6"/>
        <v>1</v>
      </c>
      <c r="J210" s="9"/>
      <c r="K210" s="9"/>
      <c r="L210" s="9" t="s">
        <v>78</v>
      </c>
      <c r="M210" s="9" t="s">
        <v>22</v>
      </c>
    </row>
    <row r="211" spans="1:13">
      <c r="A211" s="8">
        <v>207</v>
      </c>
      <c r="B211" s="9" t="s">
        <v>17</v>
      </c>
      <c r="C211" s="9" t="s">
        <v>18</v>
      </c>
      <c r="D211" s="10" t="s">
        <v>286</v>
      </c>
      <c r="E211" s="9">
        <v>100</v>
      </c>
      <c r="F211" s="9" t="s">
        <v>20</v>
      </c>
      <c r="G211" s="11">
        <v>1</v>
      </c>
      <c r="H211" s="37">
        <v>100</v>
      </c>
      <c r="I211" s="23">
        <f>H211/E211</f>
        <v>1</v>
      </c>
      <c r="J211" s="9">
        <v>0</v>
      </c>
      <c r="K211" s="9" t="s">
        <v>21</v>
      </c>
      <c r="L211" s="9" t="s">
        <v>20</v>
      </c>
      <c r="M211" s="9" t="s">
        <v>22</v>
      </c>
    </row>
    <row r="212" ht="15.6" spans="1:13">
      <c r="A212" s="8">
        <v>208</v>
      </c>
      <c r="B212" s="16" t="s">
        <v>287</v>
      </c>
      <c r="C212" s="9" t="s">
        <v>288</v>
      </c>
      <c r="D212" s="12"/>
      <c r="E212" s="16">
        <v>186</v>
      </c>
      <c r="F212" s="16" t="s">
        <v>25</v>
      </c>
      <c r="G212" s="41">
        <v>0.95</v>
      </c>
      <c r="H212" s="16">
        <v>158.268707</v>
      </c>
      <c r="I212" s="23">
        <f>H212/E212</f>
        <v>0.85090702688172</v>
      </c>
      <c r="J212" s="9">
        <v>0</v>
      </c>
      <c r="K212" s="9" t="s">
        <v>21</v>
      </c>
      <c r="L212" s="57">
        <v>44866</v>
      </c>
      <c r="M212" s="9"/>
    </row>
    <row r="213" ht="15.6" spans="1:13">
      <c r="A213" s="8">
        <v>209</v>
      </c>
      <c r="B213" s="16" t="s">
        <v>289</v>
      </c>
      <c r="C213" s="9" t="s">
        <v>288</v>
      </c>
      <c r="D213" s="12"/>
      <c r="E213" s="16">
        <v>186</v>
      </c>
      <c r="F213" s="16" t="s">
        <v>20</v>
      </c>
      <c r="G213" s="41">
        <v>1</v>
      </c>
      <c r="H213" s="16">
        <v>87.0533</v>
      </c>
      <c r="I213" s="23">
        <f>H213/E213</f>
        <v>0.468028494623656</v>
      </c>
      <c r="J213" s="9">
        <v>0</v>
      </c>
      <c r="K213" s="9" t="s">
        <v>21</v>
      </c>
      <c r="L213" s="57">
        <v>44866</v>
      </c>
      <c r="M213" s="9"/>
    </row>
    <row r="214" ht="15.6" spans="1:13">
      <c r="A214" s="8">
        <v>210</v>
      </c>
      <c r="B214" s="16" t="s">
        <v>290</v>
      </c>
      <c r="C214" s="9" t="s">
        <v>288</v>
      </c>
      <c r="D214" s="12"/>
      <c r="E214" s="49">
        <v>10</v>
      </c>
      <c r="F214" s="49" t="s">
        <v>20</v>
      </c>
      <c r="G214" s="50">
        <v>1</v>
      </c>
      <c r="H214" s="49">
        <v>9.786</v>
      </c>
      <c r="I214" s="58">
        <f>H214/E214</f>
        <v>0.9786</v>
      </c>
      <c r="J214" s="59">
        <v>0</v>
      </c>
      <c r="K214" s="59" t="s">
        <v>21</v>
      </c>
      <c r="L214" s="59" t="s">
        <v>20</v>
      </c>
      <c r="M214" s="59"/>
    </row>
    <row r="215" ht="15.6" spans="1:13">
      <c r="A215" s="8">
        <v>211</v>
      </c>
      <c r="B215" s="16" t="s">
        <v>291</v>
      </c>
      <c r="C215" s="9" t="s">
        <v>288</v>
      </c>
      <c r="D215" s="12"/>
      <c r="E215" s="16">
        <v>40</v>
      </c>
      <c r="F215" s="16" t="s">
        <v>292</v>
      </c>
      <c r="G215" s="11" t="s">
        <v>259</v>
      </c>
      <c r="H215" s="16">
        <v>11.559</v>
      </c>
      <c r="I215" s="23">
        <v>0.005</v>
      </c>
      <c r="J215" s="9">
        <v>0</v>
      </c>
      <c r="K215" s="9" t="s">
        <v>21</v>
      </c>
      <c r="L215" s="57">
        <v>44866</v>
      </c>
      <c r="M215" s="9"/>
    </row>
    <row r="216" ht="27" customHeight="1" spans="1:13">
      <c r="A216" s="8">
        <v>212</v>
      </c>
      <c r="B216" s="16" t="s">
        <v>293</v>
      </c>
      <c r="C216" s="9" t="s">
        <v>288</v>
      </c>
      <c r="D216" s="12"/>
      <c r="E216" s="49">
        <v>48</v>
      </c>
      <c r="F216" s="49" t="s">
        <v>20</v>
      </c>
      <c r="G216" s="50">
        <v>1</v>
      </c>
      <c r="H216" s="49">
        <v>46.80716</v>
      </c>
      <c r="I216" s="58">
        <f t="shared" ref="I216:I231" si="7">H216/E216</f>
        <v>0.975149166666667</v>
      </c>
      <c r="J216" s="59">
        <v>0</v>
      </c>
      <c r="K216" s="59" t="s">
        <v>21</v>
      </c>
      <c r="L216" s="60">
        <v>44925</v>
      </c>
      <c r="M216" s="59"/>
    </row>
    <row r="217" ht="15.6" spans="1:13">
      <c r="A217" s="8">
        <v>213</v>
      </c>
      <c r="B217" s="16" t="s">
        <v>294</v>
      </c>
      <c r="C217" s="9" t="s">
        <v>288</v>
      </c>
      <c r="D217" s="12"/>
      <c r="E217" s="49">
        <v>20</v>
      </c>
      <c r="F217" s="49" t="s">
        <v>20</v>
      </c>
      <c r="G217" s="50">
        <v>1</v>
      </c>
      <c r="H217" s="49">
        <v>19.7716301</v>
      </c>
      <c r="I217" s="58">
        <f t="shared" si="7"/>
        <v>0.988581505</v>
      </c>
      <c r="J217" s="59">
        <v>0</v>
      </c>
      <c r="K217" s="59" t="s">
        <v>21</v>
      </c>
      <c r="L217" s="60">
        <v>44925</v>
      </c>
      <c r="M217" s="59"/>
    </row>
    <row r="218" ht="15.6" spans="1:13">
      <c r="A218" s="8">
        <v>214</v>
      </c>
      <c r="B218" s="16" t="s">
        <v>295</v>
      </c>
      <c r="C218" s="9" t="s">
        <v>288</v>
      </c>
      <c r="D218" s="12"/>
      <c r="E218" s="16">
        <v>20</v>
      </c>
      <c r="F218" s="16" t="s">
        <v>25</v>
      </c>
      <c r="G218" s="41">
        <v>0.3</v>
      </c>
      <c r="H218" s="16">
        <v>14.95</v>
      </c>
      <c r="I218" s="23">
        <f t="shared" si="7"/>
        <v>0.7475</v>
      </c>
      <c r="J218" s="9">
        <v>0</v>
      </c>
      <c r="K218" s="9" t="s">
        <v>21</v>
      </c>
      <c r="L218" s="57">
        <v>44925</v>
      </c>
      <c r="M218" s="9"/>
    </row>
    <row r="219" ht="45" customHeight="1" spans="1:13">
      <c r="A219" s="8">
        <v>215</v>
      </c>
      <c r="B219" s="16" t="s">
        <v>296</v>
      </c>
      <c r="C219" s="16" t="s">
        <v>297</v>
      </c>
      <c r="D219" s="12"/>
      <c r="E219" s="16">
        <v>79.22</v>
      </c>
      <c r="F219" s="16" t="s">
        <v>20</v>
      </c>
      <c r="G219" s="41">
        <v>1</v>
      </c>
      <c r="H219" s="16">
        <v>79.22</v>
      </c>
      <c r="I219" s="23">
        <f t="shared" si="7"/>
        <v>1</v>
      </c>
      <c r="J219" s="9">
        <v>0</v>
      </c>
      <c r="K219" s="9" t="s">
        <v>21</v>
      </c>
      <c r="L219" s="9" t="s">
        <v>20</v>
      </c>
      <c r="M219" s="9" t="s">
        <v>298</v>
      </c>
    </row>
    <row r="220" ht="45" customHeight="1" spans="1:13">
      <c r="A220" s="8">
        <v>216</v>
      </c>
      <c r="B220" s="16" t="s">
        <v>299</v>
      </c>
      <c r="C220" s="16" t="s">
        <v>288</v>
      </c>
      <c r="D220" s="12"/>
      <c r="E220" s="16">
        <v>35.12</v>
      </c>
      <c r="F220" s="16" t="s">
        <v>25</v>
      </c>
      <c r="G220" s="41">
        <v>0.4</v>
      </c>
      <c r="H220" s="16">
        <v>6.17</v>
      </c>
      <c r="I220" s="23">
        <f t="shared" si="7"/>
        <v>0.175683371298405</v>
      </c>
      <c r="J220" s="9">
        <v>0</v>
      </c>
      <c r="K220" s="9" t="s">
        <v>21</v>
      </c>
      <c r="L220" s="61">
        <v>44896</v>
      </c>
      <c r="M220" s="9"/>
    </row>
    <row r="221" ht="15.6" spans="1:13">
      <c r="A221" s="8">
        <v>217</v>
      </c>
      <c r="B221" s="16" t="s">
        <v>300</v>
      </c>
      <c r="C221" s="16" t="s">
        <v>261</v>
      </c>
      <c r="D221" s="12"/>
      <c r="E221" s="16">
        <v>21.85</v>
      </c>
      <c r="F221" s="16" t="s">
        <v>20</v>
      </c>
      <c r="G221" s="41">
        <v>1</v>
      </c>
      <c r="H221" s="16">
        <v>21.85</v>
      </c>
      <c r="I221" s="23">
        <f t="shared" si="7"/>
        <v>1</v>
      </c>
      <c r="J221" s="9">
        <v>0</v>
      </c>
      <c r="K221" s="9" t="s">
        <v>21</v>
      </c>
      <c r="L221" s="9" t="s">
        <v>20</v>
      </c>
      <c r="M221" s="9"/>
    </row>
    <row r="222" ht="28" customHeight="1" spans="1:13">
      <c r="A222" s="8">
        <v>218</v>
      </c>
      <c r="B222" s="16" t="s">
        <v>301</v>
      </c>
      <c r="C222" s="16" t="s">
        <v>266</v>
      </c>
      <c r="D222" s="12"/>
      <c r="E222" s="49">
        <v>15</v>
      </c>
      <c r="F222" s="49" t="s">
        <v>20</v>
      </c>
      <c r="G222" s="50">
        <v>1</v>
      </c>
      <c r="H222" s="49">
        <v>14.0744</v>
      </c>
      <c r="I222" s="58">
        <f t="shared" si="7"/>
        <v>0.938293333333333</v>
      </c>
      <c r="J222" s="59">
        <v>0</v>
      </c>
      <c r="K222" s="59" t="s">
        <v>21</v>
      </c>
      <c r="L222" s="59" t="s">
        <v>20</v>
      </c>
      <c r="M222" s="59"/>
    </row>
    <row r="223" ht="92" customHeight="1" spans="1:13">
      <c r="A223" s="8">
        <v>219</v>
      </c>
      <c r="B223" s="16" t="s">
        <v>302</v>
      </c>
      <c r="C223" s="16" t="s">
        <v>303</v>
      </c>
      <c r="D223" s="12"/>
      <c r="E223" s="16">
        <v>105</v>
      </c>
      <c r="F223" s="16" t="s">
        <v>25</v>
      </c>
      <c r="G223" s="41">
        <v>0.1</v>
      </c>
      <c r="H223" s="16">
        <v>36.848</v>
      </c>
      <c r="I223" s="23">
        <f t="shared" si="7"/>
        <v>0.350933333333333</v>
      </c>
      <c r="J223" s="9">
        <v>80.4</v>
      </c>
      <c r="K223" s="9" t="s">
        <v>21</v>
      </c>
      <c r="L223" s="57">
        <v>44994</v>
      </c>
      <c r="M223" s="9" t="s">
        <v>304</v>
      </c>
    </row>
    <row r="224" ht="15.6" spans="1:13">
      <c r="A224" s="8">
        <v>220</v>
      </c>
      <c r="B224" s="16" t="s">
        <v>295</v>
      </c>
      <c r="C224" s="16" t="s">
        <v>261</v>
      </c>
      <c r="D224" s="12"/>
      <c r="E224" s="16">
        <v>10</v>
      </c>
      <c r="F224" s="16" t="s">
        <v>25</v>
      </c>
      <c r="G224" s="41">
        <v>0.3</v>
      </c>
      <c r="H224" s="16">
        <v>0</v>
      </c>
      <c r="I224" s="23">
        <f t="shared" si="7"/>
        <v>0</v>
      </c>
      <c r="J224" s="9">
        <v>0</v>
      </c>
      <c r="K224" s="9" t="s">
        <v>21</v>
      </c>
      <c r="L224" s="57">
        <v>44896</v>
      </c>
      <c r="M224" s="9"/>
    </row>
    <row r="225" ht="15.6" spans="1:13">
      <c r="A225" s="8">
        <v>221</v>
      </c>
      <c r="B225" s="16" t="s">
        <v>305</v>
      </c>
      <c r="C225" s="16" t="s">
        <v>264</v>
      </c>
      <c r="D225" s="20"/>
      <c r="E225" s="16">
        <v>195</v>
      </c>
      <c r="F225" s="16" t="s">
        <v>25</v>
      </c>
      <c r="G225" s="41">
        <v>0.05</v>
      </c>
      <c r="H225" s="16">
        <v>0</v>
      </c>
      <c r="I225" s="23">
        <f t="shared" si="7"/>
        <v>0</v>
      </c>
      <c r="J225" s="9">
        <v>0</v>
      </c>
      <c r="K225" s="9" t="s">
        <v>21</v>
      </c>
      <c r="L225" s="57">
        <v>44896</v>
      </c>
      <c r="M225" s="9"/>
    </row>
    <row r="226" ht="60" customHeight="1" spans="1:13">
      <c r="A226" s="8">
        <v>222</v>
      </c>
      <c r="B226" s="16" t="s">
        <v>306</v>
      </c>
      <c r="C226" s="16" t="s">
        <v>307</v>
      </c>
      <c r="D226" s="10" t="s">
        <v>286</v>
      </c>
      <c r="E226" s="16">
        <v>85.3</v>
      </c>
      <c r="F226" s="16" t="s">
        <v>25</v>
      </c>
      <c r="G226" s="41">
        <v>0.1</v>
      </c>
      <c r="H226" s="16">
        <v>0.3</v>
      </c>
      <c r="I226" s="23">
        <f t="shared" si="7"/>
        <v>0.00351699882766706</v>
      </c>
      <c r="J226" s="9">
        <v>0</v>
      </c>
      <c r="K226" s="9" t="s">
        <v>21</v>
      </c>
      <c r="L226" s="57">
        <v>44896</v>
      </c>
      <c r="M226" s="9"/>
    </row>
    <row r="227" ht="31.2" spans="1:13">
      <c r="A227" s="8">
        <v>223</v>
      </c>
      <c r="B227" s="16" t="s">
        <v>308</v>
      </c>
      <c r="C227" s="16" t="s">
        <v>261</v>
      </c>
      <c r="D227" s="12"/>
      <c r="E227" s="16">
        <v>9</v>
      </c>
      <c r="F227" s="16" t="s">
        <v>25</v>
      </c>
      <c r="G227" s="41">
        <v>0.37</v>
      </c>
      <c r="H227" s="51">
        <v>3.29972</v>
      </c>
      <c r="I227" s="23">
        <f t="shared" si="7"/>
        <v>0.366635555555556</v>
      </c>
      <c r="J227" s="9">
        <v>0</v>
      </c>
      <c r="K227" s="9" t="s">
        <v>21</v>
      </c>
      <c r="L227" s="57">
        <v>44896</v>
      </c>
      <c r="M227" s="9"/>
    </row>
    <row r="228" ht="15.6" spans="1:13">
      <c r="A228" s="8">
        <v>224</v>
      </c>
      <c r="B228" s="16" t="s">
        <v>309</v>
      </c>
      <c r="C228" s="16" t="s">
        <v>310</v>
      </c>
      <c r="D228" s="12"/>
      <c r="E228" s="52">
        <v>79.814702</v>
      </c>
      <c r="F228" s="52" t="s">
        <v>153</v>
      </c>
      <c r="G228" s="53">
        <v>1</v>
      </c>
      <c r="H228" s="52">
        <v>63.252162</v>
      </c>
      <c r="I228" s="62">
        <f t="shared" si="7"/>
        <v>0.792487604601969</v>
      </c>
      <c r="J228" s="52">
        <v>0</v>
      </c>
      <c r="K228" s="52" t="s">
        <v>21</v>
      </c>
      <c r="L228" s="63">
        <v>44896</v>
      </c>
      <c r="M228" s="64"/>
    </row>
    <row r="229" ht="15.6" spans="1:13">
      <c r="A229" s="8">
        <v>225</v>
      </c>
      <c r="B229" s="16" t="s">
        <v>311</v>
      </c>
      <c r="C229" s="16" t="s">
        <v>266</v>
      </c>
      <c r="D229" s="12"/>
      <c r="E229" s="16">
        <v>47.0996</v>
      </c>
      <c r="F229" s="16" t="s">
        <v>25</v>
      </c>
      <c r="G229" s="41">
        <v>0.32</v>
      </c>
      <c r="H229" s="16">
        <v>15.05988</v>
      </c>
      <c r="I229" s="65">
        <f t="shared" si="7"/>
        <v>0.319745390619029</v>
      </c>
      <c r="J229" s="16">
        <v>0</v>
      </c>
      <c r="K229" s="16" t="s">
        <v>21</v>
      </c>
      <c r="L229" s="57">
        <v>44896</v>
      </c>
      <c r="M229" s="9"/>
    </row>
    <row r="230" ht="46.8" spans="1:13">
      <c r="A230" s="8">
        <v>226</v>
      </c>
      <c r="B230" s="16" t="s">
        <v>312</v>
      </c>
      <c r="C230" s="16" t="s">
        <v>313</v>
      </c>
      <c r="D230" s="12"/>
      <c r="E230" s="16">
        <v>128.45831</v>
      </c>
      <c r="F230" s="16" t="s">
        <v>25</v>
      </c>
      <c r="G230" s="41">
        <v>0.38</v>
      </c>
      <c r="H230" s="16">
        <v>48.245493</v>
      </c>
      <c r="I230" s="65">
        <f t="shared" si="7"/>
        <v>0.375573156769694</v>
      </c>
      <c r="J230" s="16">
        <v>0</v>
      </c>
      <c r="K230" s="16" t="s">
        <v>21</v>
      </c>
      <c r="L230" s="57">
        <v>44896</v>
      </c>
      <c r="M230" s="9" t="s">
        <v>314</v>
      </c>
    </row>
    <row r="231" ht="15.6" spans="1:13">
      <c r="A231" s="8">
        <v>227</v>
      </c>
      <c r="B231" s="16" t="s">
        <v>315</v>
      </c>
      <c r="C231" s="16" t="s">
        <v>264</v>
      </c>
      <c r="D231" s="12"/>
      <c r="E231" s="16">
        <v>23.9783</v>
      </c>
      <c r="F231" s="16" t="s">
        <v>25</v>
      </c>
      <c r="G231" s="41">
        <v>0.4</v>
      </c>
      <c r="H231" s="16">
        <v>9.59132</v>
      </c>
      <c r="I231" s="65">
        <f t="shared" si="7"/>
        <v>0.4</v>
      </c>
      <c r="J231" s="16">
        <v>0</v>
      </c>
      <c r="K231" s="16" t="s">
        <v>21</v>
      </c>
      <c r="L231" s="57">
        <v>44896</v>
      </c>
      <c r="M231" s="16"/>
    </row>
    <row r="232" ht="31.2" spans="1:13">
      <c r="A232" s="8">
        <v>228</v>
      </c>
      <c r="B232" s="16" t="s">
        <v>316</v>
      </c>
      <c r="C232" s="16" t="s">
        <v>317</v>
      </c>
      <c r="D232" s="12"/>
      <c r="E232" s="16">
        <v>163.42284</v>
      </c>
      <c r="F232" s="16" t="s">
        <v>25</v>
      </c>
      <c r="G232" s="41">
        <v>0.35</v>
      </c>
      <c r="H232" s="51">
        <v>9.544</v>
      </c>
      <c r="I232" s="23">
        <v>0.005</v>
      </c>
      <c r="J232" s="9">
        <v>0</v>
      </c>
      <c r="K232" s="9" t="s">
        <v>21</v>
      </c>
      <c r="L232" s="57">
        <v>45017</v>
      </c>
      <c r="M232" s="9"/>
    </row>
    <row r="233" ht="31.2" spans="1:13">
      <c r="A233" s="8">
        <v>229</v>
      </c>
      <c r="B233" s="16" t="s">
        <v>318</v>
      </c>
      <c r="C233" s="16" t="s">
        <v>317</v>
      </c>
      <c r="D233" s="12"/>
      <c r="E233" s="16">
        <v>49.626</v>
      </c>
      <c r="F233" s="16" t="s">
        <v>25</v>
      </c>
      <c r="G233" s="41">
        <v>0.7</v>
      </c>
      <c r="H233" s="51">
        <v>29.7756</v>
      </c>
      <c r="I233" s="23" t="s">
        <v>319</v>
      </c>
      <c r="J233" s="9">
        <v>0</v>
      </c>
      <c r="K233" s="9" t="s">
        <v>21</v>
      </c>
      <c r="L233" s="57">
        <v>44896</v>
      </c>
      <c r="M233" s="9"/>
    </row>
    <row r="234" ht="62.4" spans="1:13">
      <c r="A234" s="8">
        <v>230</v>
      </c>
      <c r="B234" s="16" t="s">
        <v>320</v>
      </c>
      <c r="C234" s="16" t="s">
        <v>321</v>
      </c>
      <c r="D234" s="20"/>
      <c r="E234" s="16">
        <v>165</v>
      </c>
      <c r="F234" s="16" t="s">
        <v>25</v>
      </c>
      <c r="G234" s="41">
        <v>0.45</v>
      </c>
      <c r="H234" s="51">
        <v>0</v>
      </c>
      <c r="I234" s="23">
        <v>0</v>
      </c>
      <c r="J234" s="9">
        <v>0</v>
      </c>
      <c r="K234" s="9" t="s">
        <v>21</v>
      </c>
      <c r="L234" s="57">
        <v>44896</v>
      </c>
      <c r="M234" s="9"/>
    </row>
    <row r="235" ht="72" spans="1:13">
      <c r="A235" s="8">
        <v>231</v>
      </c>
      <c r="B235" s="16" t="s">
        <v>322</v>
      </c>
      <c r="C235" s="16" t="s">
        <v>323</v>
      </c>
      <c r="D235" s="9" t="s">
        <v>324</v>
      </c>
      <c r="E235" s="16">
        <v>1188</v>
      </c>
      <c r="F235" s="16" t="s">
        <v>20</v>
      </c>
      <c r="G235" s="41">
        <v>1</v>
      </c>
      <c r="H235" s="51">
        <v>1188</v>
      </c>
      <c r="I235" s="23">
        <f>H235/E235</f>
        <v>1</v>
      </c>
      <c r="J235" s="9"/>
      <c r="K235" s="9"/>
      <c r="L235" s="57">
        <v>44866</v>
      </c>
      <c r="M235" s="9" t="s">
        <v>325</v>
      </c>
    </row>
    <row r="236" ht="15.6" spans="1:13">
      <c r="A236" s="8">
        <v>232</v>
      </c>
      <c r="B236" s="9" t="s">
        <v>326</v>
      </c>
      <c r="C236" s="9" t="s">
        <v>198</v>
      </c>
      <c r="D236" s="10" t="s">
        <v>327</v>
      </c>
      <c r="E236" s="9">
        <v>40</v>
      </c>
      <c r="F236" s="16" t="s">
        <v>25</v>
      </c>
      <c r="G236" s="11">
        <v>0.3</v>
      </c>
      <c r="H236" s="9">
        <v>14.7</v>
      </c>
      <c r="I236" s="23">
        <f>H236/E236</f>
        <v>0.3675</v>
      </c>
      <c r="J236" s="9"/>
      <c r="K236" s="9"/>
      <c r="L236" s="9" t="s">
        <v>328</v>
      </c>
      <c r="M236" s="9"/>
    </row>
    <row r="237" spans="1:13">
      <c r="A237" s="8">
        <v>233</v>
      </c>
      <c r="B237" s="9" t="s">
        <v>329</v>
      </c>
      <c r="C237" s="9" t="s">
        <v>198</v>
      </c>
      <c r="D237" s="12"/>
      <c r="E237" s="9">
        <v>20</v>
      </c>
      <c r="F237" s="9" t="s">
        <v>330</v>
      </c>
      <c r="G237" s="11">
        <v>1</v>
      </c>
      <c r="H237" s="9">
        <v>20</v>
      </c>
      <c r="I237" s="23">
        <f>H237/E237</f>
        <v>1</v>
      </c>
      <c r="J237" s="9"/>
      <c r="K237" s="9"/>
      <c r="L237" s="9"/>
      <c r="M237" s="9"/>
    </row>
    <row r="238" spans="1:13">
      <c r="A238" s="8">
        <v>234</v>
      </c>
      <c r="B238" s="9" t="s">
        <v>331</v>
      </c>
      <c r="C238" s="9" t="s">
        <v>220</v>
      </c>
      <c r="D238" s="12"/>
      <c r="E238" s="9">
        <v>96.813</v>
      </c>
      <c r="F238" s="9" t="s">
        <v>153</v>
      </c>
      <c r="G238" s="11">
        <v>1</v>
      </c>
      <c r="H238" s="9">
        <v>96.813</v>
      </c>
      <c r="I238" s="23">
        <f>H238/E238</f>
        <v>1</v>
      </c>
      <c r="J238" s="9"/>
      <c r="K238" s="9"/>
      <c r="L238" s="9"/>
      <c r="M238" s="9"/>
    </row>
    <row r="239" ht="28.8" spans="1:13">
      <c r="A239" s="8">
        <v>235</v>
      </c>
      <c r="B239" s="9" t="s">
        <v>332</v>
      </c>
      <c r="C239" s="9" t="s">
        <v>220</v>
      </c>
      <c r="D239" s="12"/>
      <c r="E239" s="9">
        <v>9</v>
      </c>
      <c r="F239" s="16" t="s">
        <v>25</v>
      </c>
      <c r="G239" s="11">
        <v>0.3</v>
      </c>
      <c r="H239" s="9">
        <v>0</v>
      </c>
      <c r="I239" s="23">
        <f>H239/E239</f>
        <v>0</v>
      </c>
      <c r="J239" s="9"/>
      <c r="K239" s="9"/>
      <c r="L239" s="9" t="s">
        <v>328</v>
      </c>
      <c r="M239" s="9"/>
    </row>
    <row r="240" ht="39" customHeight="1" spans="1:13">
      <c r="A240" s="8">
        <v>236</v>
      </c>
      <c r="B240" s="9" t="s">
        <v>333</v>
      </c>
      <c r="C240" s="9" t="s">
        <v>18</v>
      </c>
      <c r="D240" s="10" t="s">
        <v>334</v>
      </c>
      <c r="E240" s="9">
        <v>807</v>
      </c>
      <c r="F240" s="9" t="s">
        <v>153</v>
      </c>
      <c r="G240" s="11">
        <v>1</v>
      </c>
      <c r="H240" s="9">
        <v>807</v>
      </c>
      <c r="I240" s="23">
        <f>H240/E240</f>
        <v>1</v>
      </c>
      <c r="J240" s="9"/>
      <c r="K240" s="9"/>
      <c r="L240" s="9"/>
      <c r="M240" s="9"/>
    </row>
    <row r="241" ht="26" customHeight="1" spans="1:13">
      <c r="A241" s="54" t="s">
        <v>335</v>
      </c>
      <c r="B241" s="55"/>
      <c r="C241" s="55"/>
      <c r="D241" s="56"/>
      <c r="E241" s="7">
        <f>SUM(E5:E240)</f>
        <v>10943.671308</v>
      </c>
      <c r="F241" s="7"/>
      <c r="G241" s="7"/>
      <c r="H241" s="7">
        <f>SUM(H5:H240)</f>
        <v>7734.1361921</v>
      </c>
      <c r="I241" s="7"/>
      <c r="J241" s="8"/>
      <c r="K241" s="8"/>
      <c r="L241" s="8"/>
      <c r="M241" s="8"/>
    </row>
  </sheetData>
  <autoFilter ref="A4:O241">
    <extLst/>
  </autoFilter>
  <mergeCells count="31">
    <mergeCell ref="A1:M1"/>
    <mergeCell ref="A2:B2"/>
    <mergeCell ref="J3:K3"/>
    <mergeCell ref="A241:D241"/>
    <mergeCell ref="A3:A4"/>
    <mergeCell ref="B3:B4"/>
    <mergeCell ref="C3:C4"/>
    <mergeCell ref="D3:D4"/>
    <mergeCell ref="D5:D24"/>
    <mergeCell ref="D25:D52"/>
    <mergeCell ref="D53:D76"/>
    <mergeCell ref="D77:D87"/>
    <mergeCell ref="D88:D101"/>
    <mergeCell ref="D102:D109"/>
    <mergeCell ref="D110:D112"/>
    <mergeCell ref="D113:D133"/>
    <mergeCell ref="D134:D141"/>
    <mergeCell ref="D142:D155"/>
    <mergeCell ref="D156:D176"/>
    <mergeCell ref="D177:D188"/>
    <mergeCell ref="D189:D210"/>
    <mergeCell ref="D211:D225"/>
    <mergeCell ref="D226:D234"/>
    <mergeCell ref="D236:D239"/>
    <mergeCell ref="E3:E4"/>
    <mergeCell ref="F3:F4"/>
    <mergeCell ref="G3:G4"/>
    <mergeCell ref="H3:H4"/>
    <mergeCell ref="I3:I4"/>
    <mergeCell ref="L3:L4"/>
    <mergeCell ref="M3:M4"/>
  </mergeCells>
  <conditionalFormatting sqref="B126">
    <cfRule type="duplicateValues" dxfId="0" priority="1"/>
  </conditionalFormatting>
  <conditionalFormatting sqref="B121:B125">
    <cfRule type="duplicateValues" dxfId="0" priority="2"/>
  </conditionalFormatting>
  <dataValidations count="1">
    <dataValidation type="list" allowBlank="1" showInputMessage="1" showErrorMessage="1" sqref="F113 F114 F115 F116 F117 F118 F119 F120 F121 F122 F123 F124 F111:F112">
      <formula1>"1.未实施,2.项目立项,3.建设中,4.竣工验收,5.完成支付,6.已终止（请在备注中简要说明原因）"</formula1>
    </dataValidation>
  </dataValidations>
  <pageMargins left="0.550694444444444" right="0.0388888888888889" top="1" bottom="1" header="0.5" footer="0.5"/>
  <pageSetup paperSize="9" scale="61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1 1 7 "   r g b C l r = " 2 B C 4 9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附表4镇街项目明细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2022-09-27T00:36:00Z</dcterms:created>
  <dcterms:modified xsi:type="dcterms:W3CDTF">2022-12-13T02:36:40Z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E913AD8951024B82802ED36739CE55F5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